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.sergio\Documents\Relatório de Atividades\"/>
    </mc:Choice>
  </mc:AlternateContent>
  <bookViews>
    <workbookView xWindow="0" yWindow="0" windowWidth="28800" windowHeight="12300" tabRatio="828" firstSheet="5" activeTab="22"/>
  </bookViews>
  <sheets>
    <sheet name="Resumo das Operações" sheetId="1" r:id="rId1"/>
    <sheet name="Câmbios" sheetId="2" r:id="rId2"/>
    <sheet name="Liberados e Entregues" sheetId="3" r:id="rId3"/>
    <sheet name="Exportações" sheetId="4" r:id="rId4"/>
    <sheet name="TIPO - 03" sheetId="5" r:id="rId5"/>
    <sheet name="TIPO - 04" sheetId="6" r:id="rId6"/>
    <sheet name="Agentes de Cargas" sheetId="7" r:id="rId7"/>
    <sheet name="Prazo Permanência" sheetId="8" r:id="rId8"/>
    <sheet name="CANCELADOS" sheetId="9" r:id="rId9"/>
    <sheet name="COC" sheetId="11" r:id="rId10"/>
    <sheet name="CPqAM" sheetId="12" r:id="rId11"/>
    <sheet name="CPqRondônia" sheetId="25" r:id="rId12"/>
    <sheet name="CPqGM" sheetId="13" r:id="rId13"/>
    <sheet name="DIRAC" sheetId="23" r:id="rId14"/>
    <sheet name="DIRAD" sheetId="26" r:id="rId15"/>
    <sheet name="ENSP" sheetId="24" r:id="rId16"/>
    <sheet name="ICC" sheetId="16" r:id="rId17"/>
    <sheet name="ICICT" sheetId="17" r:id="rId18"/>
    <sheet name="IFF" sheetId="18" r:id="rId19"/>
    <sheet name="ILMD" sheetId="19" r:id="rId20"/>
    <sheet name="INCQS" sheetId="20" r:id="rId21"/>
    <sheet name="IOC" sheetId="21" r:id="rId22"/>
    <sheet name="PRESIDÊNCIA" sheetId="22" r:id="rId23"/>
  </sheets>
  <definedNames>
    <definedName name="_xlnm._FilterDatabase" localSheetId="6" hidden="1">'Agentes de Cargas'!$A$1:$P$137</definedName>
    <definedName name="_xlnm._FilterDatabase" localSheetId="1" hidden="1">Câmbios!$A$2:$K$163</definedName>
    <definedName name="_xlnm._FilterDatabase" localSheetId="9" hidden="1">COC!$A$2:$K$11</definedName>
    <definedName name="_xlnm._FilterDatabase" localSheetId="10" hidden="1">CPqAM!$A$1:$K$11</definedName>
    <definedName name="_xlnm._FilterDatabase" localSheetId="12" hidden="1">CPqGM!$A$1:$K$28</definedName>
    <definedName name="_xlnm._FilterDatabase" localSheetId="11" hidden="1">CPqRondônia!$A$1:$K$5</definedName>
    <definedName name="_xlnm._FilterDatabase" localSheetId="15" hidden="1">ENSP!$A$1:$K$8</definedName>
    <definedName name="_xlnm._FilterDatabase" localSheetId="3" hidden="1">Exportações!$A$1:$P$18</definedName>
    <definedName name="_xlnm._FilterDatabase" localSheetId="18" hidden="1">IFF!$A$1:$K$8</definedName>
    <definedName name="_xlnm._FilterDatabase" localSheetId="20" hidden="1">INCQS!$A$1:$K$5</definedName>
    <definedName name="_xlnm._FilterDatabase" localSheetId="21" hidden="1">IOC!$A$1:$K$70</definedName>
    <definedName name="_xlnm._FilterDatabase" localSheetId="2" hidden="1">'Liberados e Entregues'!$A$1:$S$117</definedName>
    <definedName name="_xlnm._FilterDatabase" localSheetId="7" hidden="1">'Prazo Permanência'!$A$1:$M$102</definedName>
    <definedName name="_xlnm._FilterDatabase" localSheetId="22" hidden="1">PRESIDÊNCIA!$A$1:$K$10</definedName>
    <definedName name="_xlnm._FilterDatabase" localSheetId="5" hidden="1">'TIPO - 04'!$A$1:$K$126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7" l="1"/>
  <c r="K137" i="7"/>
  <c r="J137" i="7"/>
  <c r="I137" i="7"/>
  <c r="G19" i="1" l="1"/>
  <c r="G16" i="1"/>
  <c r="G15" i="1"/>
  <c r="H7" i="1"/>
  <c r="H9" i="1" s="1"/>
  <c r="E20" i="1"/>
  <c r="D20" i="1"/>
  <c r="G14" i="1"/>
  <c r="G17" i="1"/>
  <c r="G3" i="1"/>
  <c r="G4" i="1"/>
  <c r="G5" i="1"/>
  <c r="G6" i="1"/>
  <c r="G8" i="1"/>
  <c r="B9" i="1"/>
  <c r="C9" i="1"/>
  <c r="D9" i="1"/>
  <c r="E9" i="1"/>
  <c r="F9" i="1"/>
  <c r="G9" i="1" l="1"/>
  <c r="K69" i="8" l="1"/>
  <c r="K60" i="8"/>
  <c r="K28" i="8"/>
  <c r="J102" i="8"/>
  <c r="G7" i="9"/>
  <c r="I2" i="26"/>
  <c r="I3" i="26" s="1"/>
  <c r="I13" i="26"/>
  <c r="H13" i="26"/>
  <c r="G13" i="26"/>
  <c r="F13" i="26"/>
  <c r="E13" i="26"/>
  <c r="D13" i="26"/>
  <c r="C13" i="26"/>
  <c r="I20" i="22"/>
  <c r="H20" i="22"/>
  <c r="G20" i="22"/>
  <c r="F20" i="22"/>
  <c r="E20" i="22"/>
  <c r="D20" i="22"/>
  <c r="C20" i="22"/>
  <c r="I27" i="13"/>
  <c r="I28" i="13" s="1"/>
  <c r="C38" i="13"/>
  <c r="D38" i="13"/>
  <c r="E38" i="13"/>
  <c r="F38" i="13"/>
  <c r="G38" i="13"/>
  <c r="H38" i="13"/>
  <c r="I38" i="13"/>
  <c r="I80" i="21"/>
  <c r="H80" i="21"/>
  <c r="G80" i="21"/>
  <c r="F80" i="21"/>
  <c r="E80" i="21"/>
  <c r="D80" i="21"/>
  <c r="C80" i="21"/>
  <c r="G21" i="12"/>
  <c r="I5" i="20"/>
  <c r="I15" i="20"/>
  <c r="H15" i="20"/>
  <c r="G15" i="20"/>
  <c r="F15" i="20"/>
  <c r="E15" i="20"/>
  <c r="D15" i="20"/>
  <c r="C15" i="20"/>
  <c r="I4" i="19"/>
  <c r="I14" i="19"/>
  <c r="H14" i="19"/>
  <c r="G14" i="19"/>
  <c r="F14" i="19"/>
  <c r="E14" i="19"/>
  <c r="D14" i="19"/>
  <c r="C14" i="19"/>
  <c r="I8" i="18"/>
  <c r="I18" i="18"/>
  <c r="H18" i="18"/>
  <c r="G18" i="18"/>
  <c r="F18" i="18"/>
  <c r="E18" i="18"/>
  <c r="D18" i="18"/>
  <c r="C18" i="18"/>
  <c r="I7" i="17"/>
  <c r="I17" i="17"/>
  <c r="H17" i="17"/>
  <c r="G17" i="17"/>
  <c r="F17" i="17"/>
  <c r="E17" i="17"/>
  <c r="D17" i="17"/>
  <c r="C17" i="17"/>
  <c r="I13" i="23"/>
  <c r="H13" i="23"/>
  <c r="I15" i="25"/>
  <c r="H15" i="25"/>
  <c r="I21" i="12"/>
  <c r="H21" i="12"/>
  <c r="I22" i="11"/>
  <c r="H22" i="11"/>
  <c r="I6" i="16"/>
  <c r="I16" i="16"/>
  <c r="H16" i="16"/>
  <c r="G16" i="16"/>
  <c r="F16" i="16"/>
  <c r="E16" i="16"/>
  <c r="D16" i="16"/>
  <c r="C16" i="16"/>
  <c r="I5" i="25"/>
  <c r="G15" i="25"/>
  <c r="F15" i="25"/>
  <c r="E15" i="25"/>
  <c r="D15" i="25"/>
  <c r="C15" i="25"/>
  <c r="H18" i="24"/>
  <c r="I18" i="24"/>
  <c r="I8" i="24"/>
  <c r="G18" i="24"/>
  <c r="F18" i="24"/>
  <c r="E18" i="24"/>
  <c r="D18" i="24"/>
  <c r="C18" i="24"/>
  <c r="I3" i="23"/>
  <c r="G13" i="23"/>
  <c r="F13" i="23"/>
  <c r="E13" i="23"/>
  <c r="D13" i="23"/>
  <c r="C13" i="23"/>
  <c r="F21" i="12"/>
  <c r="E21" i="12"/>
  <c r="D21" i="12"/>
  <c r="C21" i="12"/>
  <c r="G22" i="11"/>
  <c r="F22" i="11"/>
  <c r="E22" i="11"/>
  <c r="D22" i="11"/>
  <c r="C22" i="11"/>
  <c r="I11" i="11"/>
  <c r="K102" i="8" l="1"/>
  <c r="I2" i="5" l="1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3" i="2"/>
  <c r="I133" i="2"/>
  <c r="I132" i="2"/>
  <c r="I137" i="2"/>
  <c r="I138" i="2"/>
  <c r="I136" i="2"/>
  <c r="I142" i="2"/>
  <c r="I143" i="2"/>
  <c r="I144" i="2"/>
  <c r="I145" i="2"/>
  <c r="I141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26" i="6" l="1"/>
  <c r="P116" i="3"/>
  <c r="P18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2" i="4"/>
  <c r="J111" i="3"/>
  <c r="J76" i="3"/>
  <c r="I18" i="4" l="1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7" i="3"/>
  <c r="J86" i="3"/>
  <c r="J85" i="3"/>
  <c r="J84" i="3"/>
  <c r="J83" i="3"/>
  <c r="J82" i="3"/>
  <c r="J77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1" i="3"/>
  <c r="J20" i="3"/>
  <c r="J19" i="3"/>
  <c r="J18" i="3"/>
  <c r="J17" i="3"/>
  <c r="J16" i="3"/>
  <c r="J15" i="3"/>
  <c r="J14" i="3"/>
  <c r="J9" i="3"/>
  <c r="J6" i="3"/>
  <c r="J5" i="3"/>
  <c r="J4" i="3"/>
  <c r="J3" i="3"/>
  <c r="J2" i="3"/>
  <c r="I146" i="2"/>
  <c r="I134" i="2"/>
  <c r="I130" i="2"/>
  <c r="I139" i="2"/>
  <c r="B163" i="2"/>
  <c r="F20" i="1"/>
  <c r="C20" i="1"/>
  <c r="B20" i="1"/>
  <c r="H20" i="1"/>
  <c r="G20" i="1"/>
  <c r="J116" i="3" l="1"/>
  <c r="I4" i="2"/>
  <c r="I163" i="2" s="1"/>
</calcChain>
</file>

<file path=xl/sharedStrings.xml><?xml version="1.0" encoding="utf-8"?>
<sst xmlns="http://schemas.openxmlformats.org/spreadsheetml/2006/main" count="6169" uniqueCount="1211">
  <si>
    <t xml:space="preserve">RESUMO DAS OPERAÇÕES CAMBIAIS QUANTITATIVO PARA CONVERSÃO </t>
  </si>
  <si>
    <t>MODAL DE PAGTO</t>
  </si>
  <si>
    <t xml:space="preserve">PREGÃO </t>
  </si>
  <si>
    <t>SRP</t>
  </si>
  <si>
    <t>DISPENSA</t>
  </si>
  <si>
    <t>INEXIGIBILIDADE</t>
  </si>
  <si>
    <t>NÃO SE APLICA</t>
  </si>
  <si>
    <t>TOTAL DOS PAGAMENTOS</t>
  </si>
  <si>
    <t>TOTAL DOS RECEBIMENTOS</t>
  </si>
  <si>
    <t>REMESSA SEM SAQUE</t>
  </si>
  <si>
    <t>PAGTO ANTECIPADO</t>
  </si>
  <si>
    <t>CARTA DE CRÉDITO</t>
  </si>
  <si>
    <t>TIPO 4 (FLUTUANTE)</t>
  </si>
  <si>
    <t>TIPO 3 (CONVERSÃO)</t>
  </si>
  <si>
    <t>CAD</t>
  </si>
  <si>
    <t>TOTAIS</t>
  </si>
  <si>
    <t>RESUMO DAS OPERAÇÕES CAMBIAIS VALORES CONVERTIDOS</t>
  </si>
  <si>
    <t>PREGÃO</t>
  </si>
  <si>
    <t>25388.000034/2016-01</t>
  </si>
  <si>
    <t>ENSP</t>
  </si>
  <si>
    <t>17/02/2016</t>
  </si>
  <si>
    <t>13/4675349</t>
  </si>
  <si>
    <t>17/02/2017</t>
  </si>
  <si>
    <t>TIPO 3</t>
  </si>
  <si>
    <t>NAO SE APLICA</t>
  </si>
  <si>
    <t>25385.000041/2016-25</t>
  </si>
  <si>
    <t>INCQS</t>
  </si>
  <si>
    <t>25/04/2016</t>
  </si>
  <si>
    <t>13/6185112</t>
  </si>
  <si>
    <t>27/04/2016</t>
  </si>
  <si>
    <t>FLUTUANTE/TIPO 4</t>
  </si>
  <si>
    <t>25380.000200/2016-31</t>
  </si>
  <si>
    <t>ICICT</t>
  </si>
  <si>
    <t>04/07/2016</t>
  </si>
  <si>
    <t>15/438121</t>
  </si>
  <si>
    <t>06/07/2016</t>
  </si>
  <si>
    <t>25067.000028/2016-79B</t>
  </si>
  <si>
    <t>COC</t>
  </si>
  <si>
    <t>03/03/2016</t>
  </si>
  <si>
    <t>15/389701</t>
  </si>
  <si>
    <t>07/03/2016</t>
  </si>
  <si>
    <t>25067.000061/2016-07A</t>
  </si>
  <si>
    <t>19/04/2016</t>
  </si>
  <si>
    <t>15/408134</t>
  </si>
  <si>
    <t>22/04/2016</t>
  </si>
  <si>
    <t>25380.000702/2016-62</t>
  </si>
  <si>
    <t>03/08/2016</t>
  </si>
  <si>
    <t>13/8513287</t>
  </si>
  <si>
    <t>05/08/2016</t>
  </si>
  <si>
    <t>25380.001610/2015-19</t>
  </si>
  <si>
    <t>08/01/2016</t>
  </si>
  <si>
    <t>15/370742</t>
  </si>
  <si>
    <t>12/01/2016</t>
  </si>
  <si>
    <t>25380.000592/2016-39</t>
  </si>
  <si>
    <t>PRESIDENC/F</t>
  </si>
  <si>
    <t>12/05/2016</t>
  </si>
  <si>
    <t>13/6612322</t>
  </si>
  <si>
    <t>16/05/2016</t>
  </si>
  <si>
    <t>25067.000071/2016-34</t>
  </si>
  <si>
    <t>05/05/2016</t>
  </si>
  <si>
    <t>13/6470639</t>
  </si>
  <si>
    <t>09/05/2016</t>
  </si>
  <si>
    <t>25380.000387/2016-73</t>
  </si>
  <si>
    <t>VPPLR/PR</t>
  </si>
  <si>
    <t>13/6676141</t>
  </si>
  <si>
    <t>18/05/2016</t>
  </si>
  <si>
    <t>25067.000078/2016-56</t>
  </si>
  <si>
    <t>08/09/2016</t>
  </si>
  <si>
    <t>15/463830</t>
  </si>
  <si>
    <t>12/09/2016</t>
  </si>
  <si>
    <t>25380.001185/2016-49</t>
  </si>
  <si>
    <t>21/09/2016</t>
  </si>
  <si>
    <t>13/9596619</t>
  </si>
  <si>
    <t>23/09/2016</t>
  </si>
  <si>
    <t>25030.000639/2016-34</t>
  </si>
  <si>
    <t>IOC</t>
  </si>
  <si>
    <t>19/10/2016</t>
  </si>
  <si>
    <t>15/4777789</t>
  </si>
  <si>
    <t>21/10/2016</t>
  </si>
  <si>
    <t>25030.000557/2016-90</t>
  </si>
  <si>
    <t>31/08/2016</t>
  </si>
  <si>
    <t>15/461036</t>
  </si>
  <si>
    <t>02/09/2016</t>
  </si>
  <si>
    <t>25380.001123/2016-37</t>
  </si>
  <si>
    <t>EPSJV</t>
  </si>
  <si>
    <t>25/08/2016</t>
  </si>
  <si>
    <t>15/458793</t>
  </si>
  <si>
    <t>29/08/2016</t>
  </si>
  <si>
    <t>25389.000079/2016-68</t>
  </si>
  <si>
    <t>DIRAC</t>
  </si>
  <si>
    <t>29/04/2016</t>
  </si>
  <si>
    <t>15/412353</t>
  </si>
  <si>
    <t>03/05/2016</t>
  </si>
  <si>
    <t>25067.000061/2016-07B</t>
  </si>
  <si>
    <t>19/05/2016</t>
  </si>
  <si>
    <t>15/420056</t>
  </si>
  <si>
    <t>23/05/2016</t>
  </si>
  <si>
    <t>25067.000028/2016-79A</t>
  </si>
  <si>
    <t>15/389702</t>
  </si>
  <si>
    <t>25067.000147/2016-21A</t>
  </si>
  <si>
    <t>15/463847</t>
  </si>
  <si>
    <t>25030.000014/2016-72H</t>
  </si>
  <si>
    <t>08/03/2016</t>
  </si>
  <si>
    <t>15/391903</t>
  </si>
  <si>
    <t>10/03/2016</t>
  </si>
  <si>
    <t>06/06/2016</t>
  </si>
  <si>
    <t>15/425099</t>
  </si>
  <si>
    <t>15/458800</t>
  </si>
  <si>
    <t>20/10/2016</t>
  </si>
  <si>
    <t>15/477227</t>
  </si>
  <si>
    <t>22/11/2016</t>
  </si>
  <si>
    <t>15/488538</t>
  </si>
  <si>
    <t>25383.000040/2016-09</t>
  </si>
  <si>
    <t>CPQGM</t>
  </si>
  <si>
    <t>15/391901</t>
  </si>
  <si>
    <t>25383.000057/2016-58</t>
  </si>
  <si>
    <t>15/391916</t>
  </si>
  <si>
    <t>25030.000578/2016-13</t>
  </si>
  <si>
    <t>09/09/2016</t>
  </si>
  <si>
    <t>15/464326</t>
  </si>
  <si>
    <t>13/09/2016</t>
  </si>
  <si>
    <t>25383.000186/2016-46</t>
  </si>
  <si>
    <t>12/08/2016</t>
  </si>
  <si>
    <t>15/454154</t>
  </si>
  <si>
    <t>16/08/2016</t>
  </si>
  <si>
    <t>25792.000042/2016-78</t>
  </si>
  <si>
    <t>ILMD</t>
  </si>
  <si>
    <t>02/05/2016</t>
  </si>
  <si>
    <t>13/6351212</t>
  </si>
  <si>
    <t>04/05/2016</t>
  </si>
  <si>
    <t>25380.001264/2015-79</t>
  </si>
  <si>
    <t>25/10/2016</t>
  </si>
  <si>
    <t>27/10/2016</t>
  </si>
  <si>
    <t>23/02/2016</t>
  </si>
  <si>
    <t>15/385608</t>
  </si>
  <si>
    <t>25/02/2016</t>
  </si>
  <si>
    <t>25030.000529/2016-72</t>
  </si>
  <si>
    <t>15/461038</t>
  </si>
  <si>
    <t>25030.000100/2015-02A</t>
  </si>
  <si>
    <t>14/01/2016</t>
  </si>
  <si>
    <t>18/01/2016</t>
  </si>
  <si>
    <t>25030.000290/2016-31</t>
  </si>
  <si>
    <t>02/06/2016</t>
  </si>
  <si>
    <t>15/425101</t>
  </si>
  <si>
    <t>25030.000014/2016-72F</t>
  </si>
  <si>
    <t>19/09/2016</t>
  </si>
  <si>
    <t>15/466906</t>
  </si>
  <si>
    <t>15/425100</t>
  </si>
  <si>
    <t>15/413078</t>
  </si>
  <si>
    <t>25030.000014/2016-72G</t>
  </si>
  <si>
    <t>10/06/2016</t>
  </si>
  <si>
    <t>15/427570</t>
  </si>
  <si>
    <t>18/11/2016</t>
  </si>
  <si>
    <t>15/488540</t>
  </si>
  <si>
    <t>15/391904</t>
  </si>
  <si>
    <t>25030.000145/2016-50A</t>
  </si>
  <si>
    <t>13/6417742</t>
  </si>
  <si>
    <t>25030.000145/2016-50B</t>
  </si>
  <si>
    <t>15/413656</t>
  </si>
  <si>
    <t>25030.000145/2016-50C</t>
  </si>
  <si>
    <t>15/413650</t>
  </si>
  <si>
    <t>25030.000214/2016-25A</t>
  </si>
  <si>
    <t>13/6417738</t>
  </si>
  <si>
    <t>25030.000014/2016-72I</t>
  </si>
  <si>
    <t>15/391906</t>
  </si>
  <si>
    <t>25030.000620/2016-98</t>
  </si>
  <si>
    <t>22/09/2016</t>
  </si>
  <si>
    <t>15/468179</t>
  </si>
  <si>
    <t>26/09/2016</t>
  </si>
  <si>
    <t>25030.000622/2016-87</t>
  </si>
  <si>
    <t>05/10/2016</t>
  </si>
  <si>
    <t>15/472268</t>
  </si>
  <si>
    <t>07/10/2016</t>
  </si>
  <si>
    <t>25030.000653/2016-38</t>
  </si>
  <si>
    <t>21/11/2016</t>
  </si>
  <si>
    <t>15/488960</t>
  </si>
  <si>
    <t>23/11/2016</t>
  </si>
  <si>
    <t>25030.000654/2016-82</t>
  </si>
  <si>
    <t>15/488545</t>
  </si>
  <si>
    <t>25030.000655/2016-27</t>
  </si>
  <si>
    <t>15/488539</t>
  </si>
  <si>
    <t>25030.000681/2016-55</t>
  </si>
  <si>
    <t>05/12/2016</t>
  </si>
  <si>
    <t>15/494117</t>
  </si>
  <si>
    <t>07/12/2016</t>
  </si>
  <si>
    <t>25030.000708/2016-18</t>
  </si>
  <si>
    <t>15/488543</t>
  </si>
  <si>
    <t>25030.000883/2015-16C</t>
  </si>
  <si>
    <t>15/02/2016</t>
  </si>
  <si>
    <t>15/382645</t>
  </si>
  <si>
    <t>25030.000883/2015-16E</t>
  </si>
  <si>
    <t>15/391259</t>
  </si>
  <si>
    <t>09/03/2016</t>
  </si>
  <si>
    <t>25030.000883/2015-16F</t>
  </si>
  <si>
    <t>15/382644</t>
  </si>
  <si>
    <t>25792.000100/2016-63</t>
  </si>
  <si>
    <t>30/08/2016</t>
  </si>
  <si>
    <t>15/1546047</t>
  </si>
  <si>
    <t>5 01/09/2016</t>
  </si>
  <si>
    <t>25030.000014/2016-72A</t>
  </si>
  <si>
    <t>14/04/2016</t>
  </si>
  <si>
    <t>15/406399</t>
  </si>
  <si>
    <t>18/04/2016</t>
  </si>
  <si>
    <t>25/05/2016</t>
  </si>
  <si>
    <t>25030.000014/2016-72B</t>
  </si>
  <si>
    <t>15/07/2016</t>
  </si>
  <si>
    <t>15/443072</t>
  </si>
  <si>
    <t>19/07/2016</t>
  </si>
  <si>
    <t>25380.000574/2016-57</t>
  </si>
  <si>
    <t>20/12/2016</t>
  </si>
  <si>
    <t>15/500221</t>
  </si>
  <si>
    <t>22/12/2016</t>
  </si>
  <si>
    <t>25383.000195/2016-37</t>
  </si>
  <si>
    <t>15/463846</t>
  </si>
  <si>
    <t>25383.000016/2016-61</t>
  </si>
  <si>
    <t>04/02/2016</t>
  </si>
  <si>
    <t>15/380272</t>
  </si>
  <si>
    <t>10/02/2016</t>
  </si>
  <si>
    <t>25383.000200/2016-10</t>
  </si>
  <si>
    <t>15/465258</t>
  </si>
  <si>
    <t>15/09/2016</t>
  </si>
  <si>
    <t>25383.000210/2016-47</t>
  </si>
  <si>
    <t>04/10/2016</t>
  </si>
  <si>
    <t>15/471756</t>
  </si>
  <si>
    <t>06/10/2016</t>
  </si>
  <si>
    <t>25383.000232/2016-15</t>
  </si>
  <si>
    <t>17/10/2016</t>
  </si>
  <si>
    <t>15/476746</t>
  </si>
  <si>
    <t>25383.000251/2016-33</t>
  </si>
  <si>
    <t>04/11/2016</t>
  </si>
  <si>
    <t>15/483729</t>
  </si>
  <si>
    <t>08/11/2016</t>
  </si>
  <si>
    <t>25383.000261/2016-79</t>
  </si>
  <si>
    <t>24/11/2016</t>
  </si>
  <si>
    <t>15/490434</t>
  </si>
  <si>
    <t>28/11/2016</t>
  </si>
  <si>
    <t>25383.000265/2016-57</t>
  </si>
  <si>
    <t>15/491436</t>
  </si>
  <si>
    <t>30/11/2016</t>
  </si>
  <si>
    <t>25383.000081/2016-97</t>
  </si>
  <si>
    <t>15/04/2016</t>
  </si>
  <si>
    <t>13/6031561</t>
  </si>
  <si>
    <t>25383.000118/2016-87</t>
  </si>
  <si>
    <t>17/06/2016</t>
  </si>
  <si>
    <t>15/431451</t>
  </si>
  <si>
    <t>21/06/2016</t>
  </si>
  <si>
    <t>25383.000121/2016-09</t>
  </si>
  <si>
    <t>15/431453</t>
  </si>
  <si>
    <t>25383.000125/2016-89</t>
  </si>
  <si>
    <t>15/431452</t>
  </si>
  <si>
    <t>25383.000172/2016-22</t>
  </si>
  <si>
    <t>02/08/2016</t>
  </si>
  <si>
    <t>15/449702</t>
  </si>
  <si>
    <t>04/08/2016</t>
  </si>
  <si>
    <t>25383.000173/2016-77</t>
  </si>
  <si>
    <t>13/8481344</t>
  </si>
  <si>
    <t>25382.000058/2016-11</t>
  </si>
  <si>
    <t>CPQAM</t>
  </si>
  <si>
    <t>18/03/2016</t>
  </si>
  <si>
    <t>15/396427</t>
  </si>
  <si>
    <t>22/03/2016</t>
  </si>
  <si>
    <t>25382.000105/2016-18</t>
  </si>
  <si>
    <t>15/414293</t>
  </si>
  <si>
    <t>06/05/2016</t>
  </si>
  <si>
    <t>25030.000558/2016-34</t>
  </si>
  <si>
    <t>15/461037</t>
  </si>
  <si>
    <t>25382.000317/2016-03</t>
  </si>
  <si>
    <t>15/472272</t>
  </si>
  <si>
    <t>25030.000014/2016-72E</t>
  </si>
  <si>
    <t>15/420993</t>
  </si>
  <si>
    <t>15/405914</t>
  </si>
  <si>
    <t>15/413079</t>
  </si>
  <si>
    <t>05/07/2016</t>
  </si>
  <si>
    <t>15/438740</t>
  </si>
  <si>
    <t>07/07/2016</t>
  </si>
  <si>
    <t>15/391905</t>
  </si>
  <si>
    <t>25030.000577/2016-61</t>
  </si>
  <si>
    <t>15/464325</t>
  </si>
  <si>
    <t>25030.000579/2016-50</t>
  </si>
  <si>
    <t>15/465270</t>
  </si>
  <si>
    <t>25383.000191/2016-59</t>
  </si>
  <si>
    <t>24/08/2016</t>
  </si>
  <si>
    <t>15/458247</t>
  </si>
  <si>
    <t>26/08/2016</t>
  </si>
  <si>
    <t>25030.000883/2015-16B</t>
  </si>
  <si>
    <t>29/01/2016</t>
  </si>
  <si>
    <t>15/378106</t>
  </si>
  <si>
    <t>02/02/2016</t>
  </si>
  <si>
    <t>25030.000014/2016-72D</t>
  </si>
  <si>
    <t>15/439855</t>
  </si>
  <si>
    <t>11/07/2016</t>
  </si>
  <si>
    <t>25383.000005/2016-81</t>
  </si>
  <si>
    <t>15/01/2016</t>
  </si>
  <si>
    <t>15/373102</t>
  </si>
  <si>
    <t>20/01/2016</t>
  </si>
  <si>
    <t>25383.000008/2016-15</t>
  </si>
  <si>
    <t>27/01/2016</t>
  </si>
  <si>
    <t>15/376800</t>
  </si>
  <si>
    <t>25383.000267/2016-46</t>
  </si>
  <si>
    <t>13/12/2016</t>
  </si>
  <si>
    <t>15/497244</t>
  </si>
  <si>
    <t>15/12/2016</t>
  </si>
  <si>
    <t>25030.000951/2015-47A</t>
  </si>
  <si>
    <t>26/01/2016</t>
  </si>
  <si>
    <t>15/376358</t>
  </si>
  <si>
    <t>28/01/2016</t>
  </si>
  <si>
    <t>25030.000951/2015-47B</t>
  </si>
  <si>
    <t>15/372731</t>
  </si>
  <si>
    <t>19/01/2016</t>
  </si>
  <si>
    <t>25030.000410/2016-08</t>
  </si>
  <si>
    <t>20/07/2016</t>
  </si>
  <si>
    <t>15/444863</t>
  </si>
  <si>
    <t>22/07/2016</t>
  </si>
  <si>
    <t>25383.000179/2016-44</t>
  </si>
  <si>
    <t>15/454155</t>
  </si>
  <si>
    <t>25383.000015/2016-17</t>
  </si>
  <si>
    <t>29/02/2016</t>
  </si>
  <si>
    <t>15/387874</t>
  </si>
  <si>
    <t>02/03/2016</t>
  </si>
  <si>
    <t>25030.000951/2015-47C</t>
  </si>
  <si>
    <t>15/376357</t>
  </si>
  <si>
    <t>25030.000951/2015-47E</t>
  </si>
  <si>
    <t>15/376359</t>
  </si>
  <si>
    <t>25030.000951/2015-47F</t>
  </si>
  <si>
    <t>15/376355</t>
  </si>
  <si>
    <t>25030.000100/2015-02B</t>
  </si>
  <si>
    <t>25030.000014/2016-72C</t>
  </si>
  <si>
    <t>15/461034</t>
  </si>
  <si>
    <t>15/479955</t>
  </si>
  <si>
    <t>25030.000014/2016-72K</t>
  </si>
  <si>
    <t>15/438739</t>
  </si>
  <si>
    <t>15/411224</t>
  </si>
  <si>
    <t>15/488546</t>
  </si>
  <si>
    <t>28/07/2016</t>
  </si>
  <si>
    <t>15/447011</t>
  </si>
  <si>
    <t>15/473088</t>
  </si>
  <si>
    <t>13/10/2016</t>
  </si>
  <si>
    <t>15/421047</t>
  </si>
  <si>
    <t>15/391902</t>
  </si>
  <si>
    <t>25030.000883/2015-16A</t>
  </si>
  <si>
    <t>15/378107</t>
  </si>
  <si>
    <t>25383.000193/2016-48</t>
  </si>
  <si>
    <t>15/459356</t>
  </si>
  <si>
    <t>25380.000885/2016-16</t>
  </si>
  <si>
    <t>15/500219</t>
  </si>
  <si>
    <t>25380.002227/2012-35A</t>
  </si>
  <si>
    <t>FIOCRUZ/RO</t>
  </si>
  <si>
    <t>20/05/2016</t>
  </si>
  <si>
    <t>26/07/2016</t>
  </si>
  <si>
    <t>21/03/2016</t>
  </si>
  <si>
    <t>23/03/2016</t>
  </si>
  <si>
    <t>25380.001691/2015-57</t>
  </si>
  <si>
    <t>SIEX/DIRAD</t>
  </si>
  <si>
    <t>15/391253</t>
  </si>
  <si>
    <t>25388.000277/2013-99</t>
  </si>
  <si>
    <t>06/12/2016</t>
  </si>
  <si>
    <t>08/12/2016</t>
  </si>
  <si>
    <t>25383.000189/2016-80</t>
  </si>
  <si>
    <t>03/11/2016</t>
  </si>
  <si>
    <t>15/483289</t>
  </si>
  <si>
    <t>07/11/2016</t>
  </si>
  <si>
    <t>25385.000036/2016-12</t>
  </si>
  <si>
    <t>13/6248891</t>
  </si>
  <si>
    <t>25382.000304/2015-45</t>
  </si>
  <si>
    <t>25382.000182/2016-78</t>
  </si>
  <si>
    <t>21/07/2016</t>
  </si>
  <si>
    <t>15/445161</t>
  </si>
  <si>
    <t>25/07/2016</t>
  </si>
  <si>
    <t>PAG.ANTECIP.</t>
  </si>
  <si>
    <t>25382.000391/2016-11</t>
  </si>
  <si>
    <t>15/496950</t>
  </si>
  <si>
    <t>25388.000295/2015-32</t>
  </si>
  <si>
    <t>01/03/2016</t>
  </si>
  <si>
    <t>15/388135</t>
  </si>
  <si>
    <t>25380.001635/2015-12</t>
  </si>
  <si>
    <t>15/391076</t>
  </si>
  <si>
    <t>25382.000181/2016-23</t>
  </si>
  <si>
    <t>15/471982</t>
  </si>
  <si>
    <t>25384.000382/2015-20</t>
  </si>
  <si>
    <t>IFF</t>
  </si>
  <si>
    <t>15/418430</t>
  </si>
  <si>
    <t>15/08/2016</t>
  </si>
  <si>
    <t>CARTA DE CREDITO</t>
  </si>
  <si>
    <t>25388.000406/2014-20</t>
  </si>
  <si>
    <t>15/380007</t>
  </si>
  <si>
    <t>25388.000233/2014-40</t>
  </si>
  <si>
    <t>25/01/2016</t>
  </si>
  <si>
    <t>15/375631</t>
  </si>
  <si>
    <t>14/06/2016</t>
  </si>
  <si>
    <t>11/03/2016</t>
  </si>
  <si>
    <t>15/393282</t>
  </si>
  <si>
    <t>25384.000483/2015-09</t>
  </si>
  <si>
    <t>15/370446</t>
  </si>
  <si>
    <t>REM.SEM SAQUE</t>
  </si>
  <si>
    <t>25028.000094/2014-43</t>
  </si>
  <si>
    <t>ICC</t>
  </si>
  <si>
    <t>28/06/2016</t>
  </si>
  <si>
    <t>15/435102</t>
  </si>
  <si>
    <t>30/06/2016</t>
  </si>
  <si>
    <t>25028.000145/2015-18</t>
  </si>
  <si>
    <t>15/443883</t>
  </si>
  <si>
    <t>25030.000285/2016-28</t>
  </si>
  <si>
    <t>15/490322</t>
  </si>
  <si>
    <t>25384.000122/2016-35</t>
  </si>
  <si>
    <t>15/480867</t>
  </si>
  <si>
    <t>31/10/2016</t>
  </si>
  <si>
    <t>25030.000403/2016-06</t>
  </si>
  <si>
    <t>25380.001636/2015-67</t>
  </si>
  <si>
    <t>15/391074</t>
  </si>
  <si>
    <t>25384.000255/2015-21</t>
  </si>
  <si>
    <t>15/437810</t>
  </si>
  <si>
    <t>25382.000293/2016-84</t>
  </si>
  <si>
    <t>15/478702</t>
  </si>
  <si>
    <t>25383.000197/2015-45</t>
  </si>
  <si>
    <t>15/445097</t>
  </si>
  <si>
    <t>25380.000547/2016-84</t>
  </si>
  <si>
    <t>15/442826</t>
  </si>
  <si>
    <t>25028.000139/2015-61</t>
  </si>
  <si>
    <t>15/435110</t>
  </si>
  <si>
    <t>25384.000504/2015-88</t>
  </si>
  <si>
    <t>15/415124</t>
  </si>
  <si>
    <t>10/05/2016</t>
  </si>
  <si>
    <t>25028.000088/2015-77</t>
  </si>
  <si>
    <t>18/02/2016</t>
  </si>
  <si>
    <t>15/384016</t>
  </si>
  <si>
    <t>22/02/2016</t>
  </si>
  <si>
    <t>25385.000343/2015-12</t>
  </si>
  <si>
    <t>28/09/2016</t>
  </si>
  <si>
    <t>15/469704</t>
  </si>
  <si>
    <t>30/09/2016</t>
  </si>
  <si>
    <t>EUROPEAN COMMIS. - UNIVERS. AUTO</t>
  </si>
  <si>
    <t>ORGANIZACION PANAMERICANA DE</t>
  </si>
  <si>
    <t>EX LIBRIS</t>
  </si>
  <si>
    <t>ECSITE EUROPEAN NETWORK OF SCIE</t>
  </si>
  <si>
    <t>RED DE POPULARIZACION DE LA CIEN</t>
  </si>
  <si>
    <t>ELSEVIER</t>
  </si>
  <si>
    <t>PROQUEST</t>
  </si>
  <si>
    <t>FOTOFOLIA</t>
  </si>
  <si>
    <t>SCICOLL SCIENTIFIC COLLECTIONS IN</t>
  </si>
  <si>
    <t>JOHN H FALK</t>
  </si>
  <si>
    <t>UNIVERSIDAD NACIONAL AUTONOMA</t>
  </si>
  <si>
    <t>NPG NATURE PUBLISHING GROUP</t>
  </si>
  <si>
    <t>ACADDEMIA URUGUAY SPANISH COU</t>
  </si>
  <si>
    <t>UNIVERSITY CENTRE FOR ENERGY EF</t>
  </si>
  <si>
    <t>FUNDACION LEONARDO TORRES QUE</t>
  </si>
  <si>
    <t>ASSOCIATION OF SCIENCE/TECHNOLO</t>
  </si>
  <si>
    <t>ASTC 2016</t>
  </si>
  <si>
    <t>MARY ANN LIEBERT, INC</t>
  </si>
  <si>
    <t>OXFORD UNIVERSITY PRESS</t>
  </si>
  <si>
    <t>FRONTIERS MEDIA SA</t>
  </si>
  <si>
    <t>BIOMED CENTRAL</t>
  </si>
  <si>
    <t>PENSOFT PUBLISHERS LTD</t>
  </si>
  <si>
    <t>SOCIETY FOR VECTOR ECOLOGY</t>
  </si>
  <si>
    <t>HINDAWI PUBLISHING CORPORATION</t>
  </si>
  <si>
    <t>MAGNOLIA PRESS</t>
  </si>
  <si>
    <t>AMERICAN JOURNAL EXPERTS</t>
  </si>
  <si>
    <t>E-CENTURY PUBLISHING CORPORATI</t>
  </si>
  <si>
    <t>MOLECULAR DEVICES</t>
  </si>
  <si>
    <t>AMERICAN SOCIETY FOR BIOCHEMIST</t>
  </si>
  <si>
    <t>COPYRIGHT CLEARANCE CENTER</t>
  </si>
  <si>
    <t>INTECH DOO</t>
  </si>
  <si>
    <t>SKARGER AG</t>
  </si>
  <si>
    <t>WOLTER'S KLUWER HEALTH</t>
  </si>
  <si>
    <t>OMICS</t>
  </si>
  <si>
    <t>BIOMED CENTRAL LTD</t>
  </si>
  <si>
    <t>AMERICAN SOCIETY FOR MICROBIOL</t>
  </si>
  <si>
    <t>UP TODATE</t>
  </si>
  <si>
    <t>DARTMOUTH JOURNAL SERVICE</t>
  </si>
  <si>
    <t>PUBLIC LIBRARY OF SCIENCES-PLOS</t>
  </si>
  <si>
    <t>LIBERTAS ACADEMICA LTD</t>
  </si>
  <si>
    <t>MDPI PUBLISHING</t>
  </si>
  <si>
    <t>INTECH OPEN SCIENCE OPEN MINDS</t>
  </si>
  <si>
    <t>FRONTIERS BIOSCIENCE</t>
  </si>
  <si>
    <t>JOURNAL OF CLINICAL &amp; CELLUAR IM</t>
  </si>
  <si>
    <t>HELMINTHOLOGICAL SOCIETY OF WA</t>
  </si>
  <si>
    <t>NORDIC ASSOCIATION OF OCCUPATIO</t>
  </si>
  <si>
    <t>SM VACCINES AND VACCINATION JOU</t>
  </si>
  <si>
    <t>CADMUS JOURNAL SERVICES</t>
  </si>
  <si>
    <t>ACADEMIC JOURNALS</t>
  </si>
  <si>
    <t>MDPI AG -MOLECULAR DIVERSITY PR</t>
  </si>
  <si>
    <t>DOT  LIB</t>
  </si>
  <si>
    <t>KOSHNER HOLDING LIMITED</t>
  </si>
  <si>
    <t>IATA-THE INTERNATIONAL AIR TRAN</t>
  </si>
  <si>
    <t>EPHORUS</t>
  </si>
  <si>
    <t>TIMBERLAKE CONSULTANTS LTD</t>
  </si>
  <si>
    <t>TEST VERITAS SRL</t>
  </si>
  <si>
    <t>JEOL USA, INC.</t>
  </si>
  <si>
    <t>CELLABS</t>
  </si>
  <si>
    <t>FEI EUROPE B.V.</t>
  </si>
  <si>
    <t>EQUILAB, INC</t>
  </si>
  <si>
    <t>SGI</t>
  </si>
  <si>
    <t>INBIOS INTERNATIONAL, INC</t>
  </si>
  <si>
    <t>CAREFUSION GERMANY 234 GMBH</t>
  </si>
  <si>
    <t>BRUKER DALTONICS</t>
  </si>
  <si>
    <t>SHIMADZU LATIN AMERICA</t>
  </si>
  <si>
    <t>DELTEX MEDICAL LIMITED</t>
  </si>
  <si>
    <t>LEICA MIKROSYSTEME VERETRIEB G</t>
  </si>
  <si>
    <t>BECTON DICKINSON</t>
  </si>
  <si>
    <t>FLEXMED CORP</t>
  </si>
  <si>
    <t>APPLIED BIOSYSTEMS</t>
  </si>
  <si>
    <t>APOTHEKE AM WALL</t>
  </si>
  <si>
    <t>MILLIPORE</t>
  </si>
  <si>
    <t>LIFE TECHNOLOGIES INC</t>
  </si>
  <si>
    <t>FA. DR. MAISCH - GMBH BEIM BRUCK</t>
  </si>
  <si>
    <t>AAMED INC</t>
  </si>
  <si>
    <t>PHOENIX S&amp;T</t>
  </si>
  <si>
    <t>NIBSC</t>
  </si>
  <si>
    <t>CARUBLP-ASSOCIAÇAO DAS UNIVERSIDA</t>
  </si>
  <si>
    <t>CCRRBOSS REF</t>
  </si>
  <si>
    <t>GPMUBLIC LIBRARY OF SCIENCES-PLOS</t>
  </si>
  <si>
    <t xml:space="preserve"> UNIDADE   </t>
  </si>
  <si>
    <t xml:space="preserve"> EXPORTADOR   </t>
  </si>
  <si>
    <t xml:space="preserve"> VALOR  </t>
  </si>
  <si>
    <t xml:space="preserve">TAXA   </t>
  </si>
  <si>
    <t xml:space="preserve"> FECH.  </t>
  </si>
  <si>
    <t>CONTRATO</t>
  </si>
  <si>
    <t>VENC. CONT</t>
  </si>
  <si>
    <t xml:space="preserve">VALOR EM R$ </t>
  </si>
  <si>
    <t xml:space="preserve">MOD. PAGTO/RECEB </t>
  </si>
  <si>
    <t xml:space="preserve">PROCESSO                                                                                                                                                                          </t>
  </si>
  <si>
    <t>MOD. LICITAÇÃO</t>
  </si>
  <si>
    <t>PROCESSO(S)</t>
  </si>
  <si>
    <t xml:space="preserve">Total Valores:  </t>
  </si>
  <si>
    <t xml:space="preserve">TIPO 3                                                                                                                                       </t>
  </si>
  <si>
    <t xml:space="preserve">FLUTUANTE/TIPO 4                                                                                                      </t>
  </si>
  <si>
    <t xml:space="preserve">Total Valores: </t>
  </si>
  <si>
    <t xml:space="preserve">PAG.ANTECIP.                                                                                                                     </t>
  </si>
  <si>
    <t xml:space="preserve">CAD                                                                                                                                        </t>
  </si>
  <si>
    <t xml:space="preserve">CARTA DE CREDITO                                                                                                         </t>
  </si>
  <si>
    <t xml:space="preserve">REM.SEM SAQUE                                                                                                             </t>
  </si>
  <si>
    <t xml:space="preserve">PROCESSO(S) </t>
  </si>
  <si>
    <t xml:space="preserve"> PROCESSO(S) </t>
  </si>
  <si>
    <t>Total Valores:</t>
  </si>
  <si>
    <t xml:space="preserve">PROCESSO(S)  </t>
  </si>
  <si>
    <t>TOTAL DE PROCESSOS</t>
  </si>
  <si>
    <t>VERDE</t>
  </si>
  <si>
    <t>LUCIANA DA SILVA SANTOS MACHADO</t>
  </si>
  <si>
    <t>LIBERADO / ENTREGUE</t>
  </si>
  <si>
    <t>EQUIPAMENTO PARA ENRIQUECIMENTO DE DNA</t>
  </si>
  <si>
    <t>LUANA ILZA SANTANA PAIVA</t>
  </si>
  <si>
    <t>EQUIPAMENTO</t>
  </si>
  <si>
    <t>INFORS HT</t>
  </si>
  <si>
    <t>INSTITUTO OSWALDO CRUZ</t>
  </si>
  <si>
    <t>PAULO CEZAR MIRANDA</t>
  </si>
  <si>
    <t>ATCC - AMERICAN TYPE CULTURE COLLECTION</t>
  </si>
  <si>
    <t>25030.000272/2016-59</t>
  </si>
  <si>
    <t>TUBOS CONTENDO VIRUS INFLUENZA A E B SECOS INATIVADOS</t>
  </si>
  <si>
    <t>PUBLIC HEALTH LABORATORY CENTRE</t>
  </si>
  <si>
    <t>25030.000257/2016-19</t>
  </si>
  <si>
    <t>VIRUS DA AIDS E OUTROS</t>
  </si>
  <si>
    <t>NIH AIDS</t>
  </si>
  <si>
    <t>25030.000255/2016-11</t>
  </si>
  <si>
    <t>AMOSTRAS E REAGENTES</t>
  </si>
  <si>
    <t>25030.000243/2016-97</t>
  </si>
  <si>
    <t>ANTI HIV - REAGENTES</t>
  </si>
  <si>
    <t>25030.000228/2016-49</t>
  </si>
  <si>
    <t>PROTEINAS</t>
  </si>
  <si>
    <t>GENSCRIPT USA INC</t>
  </si>
  <si>
    <t>25030.000222/2016-71</t>
  </si>
  <si>
    <t>WESTERN MEDICINE 7 DENSTISTRY</t>
  </si>
  <si>
    <t>25030.000170/2016-33</t>
  </si>
  <si>
    <t>INSTITUT PASTEUR</t>
  </si>
  <si>
    <t>25030.000053/2016-70</t>
  </si>
  <si>
    <t>TUBOS DE MIX E OUTROS</t>
  </si>
  <si>
    <t>UNIVERSITY OF VIRGINIA</t>
  </si>
  <si>
    <t>25030.000025/2016-52</t>
  </si>
  <si>
    <t>SOBRENADANTES</t>
  </si>
  <si>
    <t>25030.000009/2016-60</t>
  </si>
  <si>
    <t>MEDICAMENTOS</t>
  </si>
  <si>
    <t>25030.000942/2015-56</t>
  </si>
  <si>
    <t>/ /</t>
  </si>
  <si>
    <t>CARL ZEISS</t>
  </si>
  <si>
    <t>25030.000755/2015-72</t>
  </si>
  <si>
    <t>PAINEL E KIT CDC</t>
  </si>
  <si>
    <t>25030.000707/2016-65</t>
  </si>
  <si>
    <t>LYVIA VITORIO PEREIRA</t>
  </si>
  <si>
    <t>REAGENTES</t>
  </si>
  <si>
    <t>25030.000632/2016-12</t>
  </si>
  <si>
    <t>ITOONER TECHNOLOGY CO LTDA</t>
  </si>
  <si>
    <t>25030.000571/2016-93</t>
  </si>
  <si>
    <t>25030.000554/2016-56</t>
  </si>
  <si>
    <t>VERMELHO</t>
  </si>
  <si>
    <t>PUBLIC HEALTH ENGLAND</t>
  </si>
  <si>
    <t>25030.000498/2016-50</t>
  </si>
  <si>
    <t>25030.000497/2016-13</t>
  </si>
  <si>
    <t>LIPÃDIO PURIFICADO LIPOARABINOMANANA, ANTICORPO MONOCLONAL E ANTICORPO POLYCLOL</t>
  </si>
  <si>
    <t>25030.000491/2016-38</t>
  </si>
  <si>
    <t>MICROLACA DE 96 POÃ‡OS CONTENDO DNA</t>
  </si>
  <si>
    <t>UNIVERSITY OF OXFORD</t>
  </si>
  <si>
    <t>25030.000453/2016-85</t>
  </si>
  <si>
    <t>EQUIPAMENTO - SISTEMA DE MICROSCOPIA</t>
  </si>
  <si>
    <t>LEICA MIKROSYSTEME VERETRIEB GMBH-DSA</t>
  </si>
  <si>
    <t>BEI RESOURCES</t>
  </si>
  <si>
    <t>25030.000390/2016-67</t>
  </si>
  <si>
    <t>MICROORGANISMOS AMBIENTAIS ISOLADOS</t>
  </si>
  <si>
    <t>NIGERIAN INSTITUTE OF MEDICAL RESEARCH</t>
  </si>
  <si>
    <t>25030.000376/2016-63</t>
  </si>
  <si>
    <t>EPFL FACULTE DES SCIENCES DE LA VIE UNITE</t>
  </si>
  <si>
    <t>25030.000374/2016-74</t>
  </si>
  <si>
    <t>ART-NONO, ART-AM E ART-CN</t>
  </si>
  <si>
    <t>DIPARTIMENTO DI SCIENZA E TECNOLOGIA DEL FARMACO</t>
  </si>
  <si>
    <t>25030.000367/2016-72</t>
  </si>
  <si>
    <t>ANTICORPOS MONOCLONAIS</t>
  </si>
  <si>
    <t>LINKOPING UNIVERSITY DIVISION OF MOLECULAR VIROLOY</t>
  </si>
  <si>
    <t>25030.000366/2016-28</t>
  </si>
  <si>
    <t>VIRUS ZICA</t>
  </si>
  <si>
    <t>INSTITUTO PASTEUR</t>
  </si>
  <si>
    <t>25030.000354/2016-01</t>
  </si>
  <si>
    <t>MICROTUBOS CONTENDO 1 ML DE SORO HUMANO</t>
  </si>
  <si>
    <t>UNI CV UNIVERSIDADE DE CABO VERDE</t>
  </si>
  <si>
    <t>25030.000288/2016-61</t>
  </si>
  <si>
    <t>KIT PARA EPIDEMIOLOGIA MOLECULAR DE M. TUBERCULOSIS</t>
  </si>
  <si>
    <t>BEADMEDEX</t>
  </si>
  <si>
    <t>25030.000287/2016-17</t>
  </si>
  <si>
    <t>CIRCUITO, DIAFRAGMA, DRENO E KIT COM TUBO CONECTOR</t>
  </si>
  <si>
    <t>CAREFUSION</t>
  </si>
  <si>
    <t>INSTITUTO FERNANDES FIGUEIRA</t>
  </si>
  <si>
    <t>SOPRADOR COM COLETOR</t>
  </si>
  <si>
    <t>COSMED</t>
  </si>
  <si>
    <t>IBUPROFENO INJETAVEL</t>
  </si>
  <si>
    <t>INSTITUT DE RECHERCHE (IRD)</t>
  </si>
  <si>
    <t>INSTITUTO CARLOS CHAGAS</t>
  </si>
  <si>
    <t>25028.000083/2016-25</t>
  </si>
  <si>
    <t>THERMO ELECTRON NORTH AMERICA LLC</t>
  </si>
  <si>
    <t>FA. DR. MAISCH - GMBH BEIM BRUCKLE 14</t>
  </si>
  <si>
    <t>BOMBA TURBO MOLECULAR, 400/300/25</t>
  </si>
  <si>
    <t>LEICA MIKROSYSTEME GMBH</t>
  </si>
  <si>
    <t>MEIO DE CULTURA</t>
  </si>
  <si>
    <t>GIBCO INVITROGEN</t>
  </si>
  <si>
    <t>25385.000239/2016-17</t>
  </si>
  <si>
    <t>SANOFI PASTEUR</t>
  </si>
  <si>
    <t>25385.000220/2016-62</t>
  </si>
  <si>
    <t>USP</t>
  </si>
  <si>
    <t>25385.000194/2016-72</t>
  </si>
  <si>
    <t>25385.000186/2016-26</t>
  </si>
  <si>
    <t>25385.000154/2016-21</t>
  </si>
  <si>
    <t>HEPES BUFFER / GOAT ANTI-MOUSE IGG, HUMAN ADS -AP</t>
  </si>
  <si>
    <t>25385.000153/2016-86</t>
  </si>
  <si>
    <t>25385.000130/2016-71</t>
  </si>
  <si>
    <t>25385.000123/2016-70</t>
  </si>
  <si>
    <t>MEIO DE CULTURA COM GLUTAMINA</t>
  </si>
  <si>
    <t>25385.000122/2016-25</t>
  </si>
  <si>
    <t>25385.000121/2016-81</t>
  </si>
  <si>
    <t>SORO FETAL BOVINO</t>
  </si>
  <si>
    <t>25385.000114/2016-89</t>
  </si>
  <si>
    <t>AMOSTRA DE FARINHA DE MILHO</t>
  </si>
  <si>
    <t>25385.000105/2016-98</t>
  </si>
  <si>
    <t>PENICILIN DIHYDROSTREPTOMYCIN</t>
  </si>
  <si>
    <t>25385.000052/2016-13</t>
  </si>
  <si>
    <t>25385.000051/2016-61</t>
  </si>
  <si>
    <t>25385.000374/2015-73</t>
  </si>
  <si>
    <t>VACINAS</t>
  </si>
  <si>
    <t>25385.000373/2015-29</t>
  </si>
  <si>
    <t>KITS E REAGENTES</t>
  </si>
  <si>
    <t>25385.000372/2015-84</t>
  </si>
  <si>
    <t>WATER AGUETTANT</t>
  </si>
  <si>
    <t>25385.000371/2015-30</t>
  </si>
  <si>
    <t>REAGENTES DIVERSOS</t>
  </si>
  <si>
    <t>25385.000370/2015-95</t>
  </si>
  <si>
    <t>OVO DE GALINHA E ANTIGENO INATIVADO HUMANO DA INFLUENZA E ANTISORO DE OVELHAS</t>
  </si>
  <si>
    <t>TERAPEUTIC GOODS ADMINISTRATION-TGA</t>
  </si>
  <si>
    <t>25385.000368/2015-16</t>
  </si>
  <si>
    <t>VACINA PERTUSSIS</t>
  </si>
  <si>
    <t>NICOTIBINA ISONIAZIDA, PIRAFATE, NICOTIBINA, RIFAMPICINA E OUTROS</t>
  </si>
  <si>
    <t>INST NAC DE INFECTOLOGIA EVANDRO CHAGAS</t>
  </si>
  <si>
    <t>25029.000399/2016-15</t>
  </si>
  <si>
    <t>MEDICAMENTOS - TRUVADA</t>
  </si>
  <si>
    <t>GILEAD SCIENCES, INC.</t>
  </si>
  <si>
    <t>25029.000390/2016-04</t>
  </si>
  <si>
    <t>FISHER BIOSERVICES</t>
  </si>
  <si>
    <t>25029.000386/2016-38</t>
  </si>
  <si>
    <t>ANTIRETROVIRAL</t>
  </si>
  <si>
    <t>25029.000344/2016-05</t>
  </si>
  <si>
    <t>25029.000332/2016-72</t>
  </si>
  <si>
    <t>TRUVADA</t>
  </si>
  <si>
    <t>25029.000265/2016-96</t>
  </si>
  <si>
    <t>RALTEGRAVIR 400MG, DARUNAVIR 600MG, ETRAVIRINE 100MG</t>
  </si>
  <si>
    <t>25029.000233/2016-91</t>
  </si>
  <si>
    <t>SANOFI R&amp;D</t>
  </si>
  <si>
    <t>25029.000232/2016-46</t>
  </si>
  <si>
    <t>MEDICAMENTOS - FATURAS A5263-12101-28</t>
  </si>
  <si>
    <t>MERCK</t>
  </si>
  <si>
    <t>25029.000231/2016-00</t>
  </si>
  <si>
    <t>MEDICAMENTOS - FATURAS A-5263-12101-29</t>
  </si>
  <si>
    <t>25029.000229/2016-22</t>
  </si>
  <si>
    <t>PITAVASTATIN TABLET E PLACEBO FOR PITAVASTATIN</t>
  </si>
  <si>
    <t>25029.000223/2016-55</t>
  </si>
  <si>
    <t>ACTG HUMAN DNA REPOSITORY RESOURCES</t>
  </si>
  <si>
    <t>25029.000094/2016-03</t>
  </si>
  <si>
    <t>ANTINEOPLASTIC RESEARCH MEDICATIONS</t>
  </si>
  <si>
    <t>25029.000090/2016-17</t>
  </si>
  <si>
    <t>MEDICAMENTOS - EFAVIRENZ 600 MG</t>
  </si>
  <si>
    <t>25029.000089/2016-92</t>
  </si>
  <si>
    <t>ANTINEOPLASTIC RESERCH MEDICATIONS</t>
  </si>
  <si>
    <t>25029.000088/2016-48</t>
  </si>
  <si>
    <t>25029.000087/2016-01</t>
  </si>
  <si>
    <t>25029.000067/2016-22</t>
  </si>
  <si>
    <t>AGULHAS BD PRECISIONGLIDE</t>
  </si>
  <si>
    <t>FISHER SCIENTIFIC COMP.</t>
  </si>
  <si>
    <t>25029.000032/2016-93</t>
  </si>
  <si>
    <t>RITONAVIR, LOPINAVIR,RALTEGRAVIR</t>
  </si>
  <si>
    <t>25029.000031/2016-49</t>
  </si>
  <si>
    <t>25029.000030/2016-02</t>
  </si>
  <si>
    <t>MAURICIO SERGIO MARNET DE OLIVEIRA</t>
  </si>
  <si>
    <t>VINCRISTINE SULFATO E BLEOMYCIN SULFATO</t>
  </si>
  <si>
    <t>25029.000022/2016-58</t>
  </si>
  <si>
    <t>PACLITAXEL, CONCENTRATE FOR INFUSION</t>
  </si>
  <si>
    <t>25029.000010/2016-23</t>
  </si>
  <si>
    <t>EMTRICITABINE</t>
  </si>
  <si>
    <t>25029.000009/2016-07</t>
  </si>
  <si>
    <t>EFAVIRENZ 600MG</t>
  </si>
  <si>
    <t>25029.000008/2016-54</t>
  </si>
  <si>
    <t>EMTRICITABINE E OUTROS</t>
  </si>
  <si>
    <t>25029.000006/2016-65</t>
  </si>
  <si>
    <t>GLAXO SMITHKLINE BIOLOGICALS</t>
  </si>
  <si>
    <t>25029.000379/2015-55</t>
  </si>
  <si>
    <t>UNIVERSITY OF MASSACHUSETTS, WORCESTER</t>
  </si>
  <si>
    <t>ESCRITORIO TECNICO DE RONDONIA</t>
  </si>
  <si>
    <t>25380.001510/2016-73</t>
  </si>
  <si>
    <t>ESPECTOMETRO DE MASSA E OUTROS</t>
  </si>
  <si>
    <t>SISTEMA DE ESPECTROMETRIA DE MASSA</t>
  </si>
  <si>
    <t>UNIVERSITY OF BRITISH COLUMBIA</t>
  </si>
  <si>
    <t>25388.000136/2016-19</t>
  </si>
  <si>
    <t>PLASMA</t>
  </si>
  <si>
    <t>CENTRO DE PESQUISAS RENE RACHOU</t>
  </si>
  <si>
    <t>25381.000102/2016-94</t>
  </si>
  <si>
    <t>THE GEORGE WASHINGTON DC</t>
  </si>
  <si>
    <t>25381.000098/2016-64</t>
  </si>
  <si>
    <t>GLOBAL SCHOOL OF PUBLIC HEALTH UNIVER. OF ALBERTA</t>
  </si>
  <si>
    <t>25381.000089/2016-73</t>
  </si>
  <si>
    <t>THE GEORGE WASHINGTON UNIVERSITY MEDICAL CENTER</t>
  </si>
  <si>
    <t>25381.000041/2016-65</t>
  </si>
  <si>
    <t>LEITORES; NOTEBOOK E PIPETADORES</t>
  </si>
  <si>
    <t>YALE SCHOOL OF PUBLIC HEALTH</t>
  </si>
  <si>
    <t>CENTRO DE PESQUISAS GONCALO MONIZ</t>
  </si>
  <si>
    <t>25383.000199/2016-15</t>
  </si>
  <si>
    <t>TUBOS PARA CONGELAMENTO (1ML) E BATERIA DE NOTEBOOK</t>
  </si>
  <si>
    <t>25383.000108/2016-41</t>
  </si>
  <si>
    <t>CHIKJJ DETECT IGM ELISA MEDICAL DIAGNOSTICS TEST KITS</t>
  </si>
  <si>
    <t>25383.000100/2016-85</t>
  </si>
  <si>
    <t>LUMINEX E OUTROS</t>
  </si>
  <si>
    <t>CENTRO DE PESQUISAS AGGEU MAGALHAES</t>
  </si>
  <si>
    <t>ANTIGENO E ANTICORPO DE ELISA</t>
  </si>
  <si>
    <t>PAGAMENTO ANTECIPADO</t>
  </si>
  <si>
    <t>KIT ELISA</t>
  </si>
  <si>
    <t>MATERIAL PARA PESQUISA</t>
  </si>
  <si>
    <t>UNIVERSITY BOULEVARD</t>
  </si>
  <si>
    <t>25382.000075/2016-40</t>
  </si>
  <si>
    <t>SHIMADZU CORPORATION</t>
  </si>
  <si>
    <t>25380.001785/2016-15</t>
  </si>
  <si>
    <t>AMOSTRA DE DNA PLASMÃDEO</t>
  </si>
  <si>
    <t>USDA</t>
  </si>
  <si>
    <t>25380.001478/2016-26</t>
  </si>
  <si>
    <t>NOVATEC GMBH</t>
  </si>
  <si>
    <t>25380.001420/2016-82</t>
  </si>
  <si>
    <t>EPICHEM PTY LTDA.</t>
  </si>
  <si>
    <t>25380.001268/2016-38</t>
  </si>
  <si>
    <t>ORIENT BLACKSWA PRIVATE LTDA</t>
  </si>
  <si>
    <t>CASA DE OSWALDO CRUZ</t>
  </si>
  <si>
    <t>25067.000024/2016-91</t>
  </si>
  <si>
    <t>CANAL DE LIBERACAO</t>
  </si>
  <si>
    <t>PESO</t>
  </si>
  <si>
    <t>DIAS NA ALFANDEGA</t>
  </si>
  <si>
    <t>LIBERACAO</t>
  </si>
  <si>
    <t>CHEGADA PRODUTO</t>
  </si>
  <si>
    <t>DATA PO</t>
  </si>
  <si>
    <t>RESPONSAVEL</t>
  </si>
  <si>
    <t>PRODUTO</t>
  </si>
  <si>
    <t>VL REAIS</t>
  </si>
  <si>
    <t>TAXA</t>
  </si>
  <si>
    <t>VL CONTRATADO</t>
  </si>
  <si>
    <t>STATUS</t>
  </si>
  <si>
    <t>ABERTURA</t>
  </si>
  <si>
    <t>MODALIADE DE LICITACAO</t>
  </si>
  <si>
    <t>MODALIADE DE PAGTO</t>
  </si>
  <si>
    <t>UNIDADE</t>
  </si>
  <si>
    <t>PROCESSO N.</t>
  </si>
  <si>
    <t>EXPORTADOR / FABRICANTE</t>
  </si>
  <si>
    <t>25384.000531/2015-51</t>
  </si>
  <si>
    <t>DRÄGER WERK AG&amp;Cao KGaA</t>
  </si>
  <si>
    <t>15/503690</t>
  </si>
  <si>
    <t>15/438117</t>
  </si>
  <si>
    <t>15/420991</t>
  </si>
  <si>
    <t>13/9032481</t>
  </si>
  <si>
    <t>15/464327</t>
  </si>
  <si>
    <t>15/419595</t>
  </si>
  <si>
    <t>15/445802</t>
  </si>
  <si>
    <t>15/396836</t>
  </si>
  <si>
    <t>15/494551</t>
  </si>
  <si>
    <t>15/479945</t>
  </si>
  <si>
    <t>15/479977</t>
  </si>
  <si>
    <t>DOAÇÃO</t>
  </si>
  <si>
    <t>PROTEÍNAS RECOMBINANTES</t>
  </si>
  <si>
    <t>PÓ DE ARGILA DE KISAMEET</t>
  </si>
  <si>
    <t>CITOMETRO E ESTAÇÃO DE TRABALHO</t>
  </si>
  <si>
    <t>PLACEBO DE CLORETO DE SÓDIO E MEDICAMENTO</t>
  </si>
  <si>
    <t>MEDICAMENTOS (VER CATÁLOGO)</t>
  </si>
  <si>
    <t>KITS PARA DIAGNÓSTICOS</t>
  </si>
  <si>
    <t>BICARBONATO DE SÓDIO</t>
  </si>
  <si>
    <t>AMOSTRAS BIOLÓGICAS DE LEITE BOVINO</t>
  </si>
  <si>
    <t>PLASMIDIAL DNA - NÃO INFECCIOSO</t>
  </si>
  <si>
    <t>ÁCIDO RIBONUCLEICO (ARN) DE INTERFERÊNCIA</t>
  </si>
  <si>
    <t>TUBOS COM MICROBACTÉRIAS</t>
  </si>
  <si>
    <t>SUSPENSÃO DE BACTERIÓGRAFO GAMA E SORO DE HUMANOS HUMANOS</t>
  </si>
  <si>
    <t>REAGENTE INSTAGENE MATRIX KIT TAQ PARA REAÇÕES DE PCR</t>
  </si>
  <si>
    <t>AQUISIÇÃO DE TUBOS</t>
  </si>
  <si>
    <t>MICROSCÓPIO CONFOCAL MODELO LSM 510 S/N: 2102000259</t>
  </si>
  <si>
    <t>SOBRENADANTES DE CULTURA DE CÉLULAS DE CHIKUNGUNYA</t>
  </si>
  <si>
    <t>CÉLULAS DE EPTTÉLIO INTESTINAL DE CAMUNDONGO</t>
  </si>
  <si>
    <t>PEPITÍDEOS</t>
  </si>
  <si>
    <t>EXPORTADOR/FABRICANTE</t>
  </si>
  <si>
    <t>MODALIADE</t>
  </si>
  <si>
    <t>25382.000280/2015-24</t>
  </si>
  <si>
    <t>FUNDAÇÃO OSWALDO CRUZ</t>
  </si>
  <si>
    <t>EXPORTADO</t>
  </si>
  <si>
    <t>AMOSTRAS DE DNA ANIAMLA E HUMANO</t>
  </si>
  <si>
    <t>25383.000007/2016-71</t>
  </si>
  <si>
    <t>AMOSTRAS DE FIGAD DE ORIGEM CANINA CONGELADOAS EM TISSUE TEK</t>
  </si>
  <si>
    <t>25030.000024/2016-16</t>
  </si>
  <si>
    <t>CLONE EMERGENTE DE INFLUENZA E MININGITIDIS</t>
  </si>
  <si>
    <t>LEONARDO VILA NOVA CAMARA</t>
  </si>
  <si>
    <t>25030.000136/2016-69</t>
  </si>
  <si>
    <t>TUBOS CONTENDO ENZIMAS ASPARAGINASE PURIFICADA</t>
  </si>
  <si>
    <t>25030.000175/2016-66</t>
  </si>
  <si>
    <t>OUTROS</t>
  </si>
  <si>
    <t>2 ML DE MATERIAL FECAL DE ANIMAIS DA FAMILIA FELIDAE EM MICROTUBO</t>
  </si>
  <si>
    <t>25030.000213/2016-81</t>
  </si>
  <si>
    <t>DR. JULIO MORAN LABORATORIES</t>
  </si>
  <si>
    <t>SORO DE MACACOS RHESUS IMUNIZADOS DO VIRUS ZICA E PROTEINA LIOFILIZADA</t>
  </si>
  <si>
    <t>25030.000223/2016-16</t>
  </si>
  <si>
    <t>PROTEÃNA PURIFICADA DE CAMUNDONGO</t>
  </si>
  <si>
    <t>25030.000269/2016-35</t>
  </si>
  <si>
    <t>SORO DE MACACO CYNOMOLGUS</t>
  </si>
  <si>
    <t>25030.000270/2016-60</t>
  </si>
  <si>
    <t>TUBO DE 1,5ML CONTENDO 3UL DE RNA DE ANGIOSTRONGYLUS COSTARICENSIS</t>
  </si>
  <si>
    <t>25030.000271/2016-12</t>
  </si>
  <si>
    <t>EXPORTAÃ‡ÃƒO AMOSTRAS CLINICAS DE SARAMPO</t>
  </si>
  <si>
    <t>25030.000355/2016-48</t>
  </si>
  <si>
    <t>UNIVERSITE LIBRE DE BRUXELLES</t>
  </si>
  <si>
    <t>TUBOS CONTENDO LIPIDIOS BACTERIANOS</t>
  </si>
  <si>
    <t>25030.000401/2016-17</t>
  </si>
  <si>
    <t>TUBOS DE 1,5ML CONTENDO AMOSTRAS DE CAMP OBTIDO DE SOBRENADANTE E DE LISE DE CUS</t>
  </si>
  <si>
    <t>25030.000402/2016-53</t>
  </si>
  <si>
    <t>MOSQUITO MORTO SECO.</t>
  </si>
  <si>
    <t>25030.000510/2016-26</t>
  </si>
  <si>
    <t>PEPTIDIOS LIOFOLIZADOS DE TRYPANOSOMA CRUZI</t>
  </si>
  <si>
    <t>25030.000615/2016-85</t>
  </si>
  <si>
    <t>MATERIAIS PARA PESQUISA EM CAMPO</t>
  </si>
  <si>
    <t>25030.000667/2016-51</t>
  </si>
  <si>
    <t>TUBOS CONTENTENDO EXTRATO DE INSETOS</t>
  </si>
  <si>
    <t>OBS: As doações tiveram as taxas estimadas para US$/R$ 3,70 e EURO/R$ 4,20 para que pudéssemos estimar o valor total das importações.</t>
  </si>
  <si>
    <t>PROCESSO N,</t>
  </si>
  <si>
    <t>25382,000304/2015-45</t>
  </si>
  <si>
    <t>25382,000326/2015-13</t>
  </si>
  <si>
    <t>25382,000181/2016-23</t>
  </si>
  <si>
    <t>25382,000182/2016-78</t>
  </si>
  <si>
    <t>25382,000293/2016-84</t>
  </si>
  <si>
    <t>25383,000197/2015-45</t>
  </si>
  <si>
    <t>25388,000233/2014-40</t>
  </si>
  <si>
    <t>25388,000406/2014-20</t>
  </si>
  <si>
    <t>25388,000295/2015-32</t>
  </si>
  <si>
    <t>25385,000343/2015-12</t>
  </si>
  <si>
    <t>25028,000094/2014-43</t>
  </si>
  <si>
    <t>25028,000113/2015-12</t>
  </si>
  <si>
    <t>25028,000139/2015-61</t>
  </si>
  <si>
    <t>25028,000145/2015-18</t>
  </si>
  <si>
    <t>REPROSIL PUR C18-AQ, 1,9 - INSUMOS</t>
  </si>
  <si>
    <t>25384,000382/2015-20</t>
  </si>
  <si>
    <t>25384,000504/2015-88</t>
  </si>
  <si>
    <t>25384,000122/2016-35</t>
  </si>
  <si>
    <t>MASTER SCREEN BABY BODY, ESQUEEZE, MASCARA DE SILICONE E OUTROS,</t>
  </si>
  <si>
    <t>25030,000403/2016-06</t>
  </si>
  <si>
    <t>25030,000285/2016-28</t>
  </si>
  <si>
    <t>25380,001565/2015-01</t>
  </si>
  <si>
    <t>25380,001635/2015-12</t>
  </si>
  <si>
    <t>25380,000547/2016-84</t>
  </si>
  <si>
    <t>PADRÕES BIOLÓGICOS DE SORO LIOFILIZADOS</t>
  </si>
  <si>
    <t>UP GRADE JB-UPG-WINDOWS 7 E INSTALAÇÃO</t>
  </si>
  <si>
    <t>ESPECTOFLUÔMETRO MODELO 600, KIT DE ACESSÓRIOS, CUBETAS E SUPORTE DE CÉLULAS</t>
  </si>
  <si>
    <t>LIVROS</t>
  </si>
  <si>
    <t>FILAMENTOS PARA MICROSCÓPIO</t>
  </si>
  <si>
    <t>UNIDADE DE COMBUSTÃO PARA AMOSTRAS SOLIDAS MOD, SSM 5000A</t>
  </si>
  <si>
    <t>TAMPÃO FOSATO SALINA</t>
  </si>
  <si>
    <t>SOLUÇÃO TRIPISINA /EDTA</t>
  </si>
  <si>
    <t>PENICILLIN DIHYDROSTREPTOMICIN (ANTIBIÓTICO)</t>
  </si>
  <si>
    <t>DETERGENTE NÃO IÔNICO E BICABORNATO DE SÓDIO</t>
  </si>
  <si>
    <t>TAMPÃO FOSFATO SALINA</t>
  </si>
  <si>
    <t>APARELHO P/CONFECÇÃO DE NAVALHAS TRIANGULARES</t>
  </si>
  <si>
    <t>AQUISIÇÃO DE PEÇAS DE REPOSIÇÃO</t>
  </si>
  <si>
    <t>CABO ÓTICO DE FIBRA ÚNICA DE 1 M POR PEÇA</t>
  </si>
  <si>
    <t>CELULA DE FLUXO PARA SISTEMA DE CITÔMETRO DE FLUXO</t>
  </si>
  <si>
    <t>GABINETE COM DISCOS, EXPANSÃO DO SISTEMA DE ARMAZENAMENTO IS5500</t>
  </si>
  <si>
    <t>MEIO DE CULTURA E SOLUÇÃO SALINA</t>
  </si>
  <si>
    <t>Mercadoria chegou sem conhecimento do SIEX.</t>
  </si>
  <si>
    <t>Amarelo</t>
  </si>
  <si>
    <t>OBS: As doações tiveram as taxas estimadas para US$/R$ 3,70 o valor total das exportações.</t>
  </si>
  <si>
    <t>RELATÓRIO DAS OPERAÇÕES CAMBIAIS REALIZADA EM 2016</t>
  </si>
  <si>
    <t>TOTAL</t>
  </si>
  <si>
    <t>RESUMO DOS PAGAMENTOS EFETUADOS</t>
  </si>
  <si>
    <t>TOTAL EM R$ PAGOS</t>
  </si>
  <si>
    <t>TOTAL EM R$ RECEBIDOS</t>
  </si>
  <si>
    <t>CPqGM</t>
  </si>
  <si>
    <t>DT ULT MOVIMENT.</t>
  </si>
  <si>
    <t>HORA ULT. MOVIMENT.</t>
  </si>
  <si>
    <t>OBSERVACOES</t>
  </si>
  <si>
    <t>25383.000120/2016-56</t>
  </si>
  <si>
    <t>CANCELADO</t>
  </si>
  <si>
    <t>0.000000</t>
  </si>
  <si>
    <t>0.00</t>
  </si>
  <si>
    <t>HUMAN PLASMA</t>
  </si>
  <si>
    <t>25383.000225/2016-13</t>
  </si>
  <si>
    <t>25384.000437/2016-82</t>
  </si>
  <si>
    <t>25030.000353/2016-59</t>
  </si>
  <si>
    <t>25030.000386/2016-07</t>
  </si>
  <si>
    <t>MUSEO DE ANTROPOLOGIA DE LA UNIVERSIDAD NACIONAL</t>
  </si>
  <si>
    <t>EXPORTAÇÃO</t>
  </si>
  <si>
    <t>TUBOS COM REAGENTES, COLUNAS DE ABSORÇÃO E TUBOS DE PROTEASE</t>
  </si>
  <si>
    <t>KIT DE PCE REAGENTE PARA LABORATÓRIO</t>
  </si>
  <si>
    <t>SEDIMENTOS DE COPRÓLITOS (FEZES FOSSILIZADAS)</t>
  </si>
  <si>
    <r>
      <t xml:space="preserve">Prezada Luciana. Solicito que retorne o processo para o CPqGM, uma vez que a exportação pelos trâmites da Fiocruz foi </t>
    </r>
    <r>
      <rPr>
        <sz val="11"/>
        <color rgb="FFFF0000"/>
        <rFont val="Calibri"/>
        <family val="2"/>
        <scheme val="minor"/>
      </rPr>
      <t>cancelada</t>
    </r>
    <r>
      <rPr>
        <sz val="11"/>
        <color theme="1"/>
        <rFont val="Calibri"/>
        <family val="2"/>
        <scheme val="minor"/>
      </rPr>
      <t>. Atenciosamente, Helton Cunha</t>
    </r>
  </si>
  <si>
    <r>
      <t xml:space="preserve">Processo encaminhado para arquivo mediante solicitação de </t>
    </r>
    <r>
      <rPr>
        <sz val="11"/>
        <color rgb="FFFF0000"/>
        <rFont val="Calibri"/>
        <family val="2"/>
        <scheme val="minor"/>
      </rPr>
      <t>cancelamento</t>
    </r>
    <r>
      <rPr>
        <sz val="11"/>
        <color theme="1"/>
        <rFont val="Calibri"/>
        <family val="2"/>
        <scheme val="minor"/>
      </rPr>
      <t xml:space="preserve"> da exportação.</t>
    </r>
  </si>
  <si>
    <r>
      <t xml:space="preserve">Processo cancelado, o material será embarcado pela </t>
    </r>
    <r>
      <rPr>
        <sz val="11"/>
        <color rgb="FFFF0000"/>
        <rFont val="Calibri"/>
        <family val="2"/>
        <scheme val="minor"/>
      </rPr>
      <t>FIOTEC</t>
    </r>
    <r>
      <rPr>
        <sz val="11"/>
        <color theme="1"/>
        <rFont val="Calibri"/>
        <family val="2"/>
        <scheme val="minor"/>
      </rPr>
      <t>. Processo encaminhado ao IFF para ciência do ocorrido.</t>
    </r>
  </si>
  <si>
    <t>Processo encaminhado para cancelamento, os itens deste PO serão embarcados no PO 354/2016-01.</t>
  </si>
  <si>
    <r>
      <t xml:space="preserve">Processo </t>
    </r>
    <r>
      <rPr>
        <sz val="11"/>
        <color rgb="FFFF0000"/>
        <rFont val="Calibri"/>
        <family val="2"/>
        <scheme val="minor"/>
      </rPr>
      <t>cancelado e devolvido a unidade.</t>
    </r>
    <r>
      <rPr>
        <sz val="11"/>
        <color theme="1"/>
        <rFont val="Calibri"/>
        <family val="2"/>
        <scheme val="minor"/>
      </rPr>
      <t xml:space="preserve">
Abaixo as informaçções traduzidas de espanhol para português.
Estiamda Lyvia, bom dia! Infelizmente, tenho de confirmar para você que nós não será enviado. Devido a feriados e outras questões administrativas que não usado de nós (licença da pessoa que conceder essas permissões no costume) decidiram não fazer o carregamento. A pessoa que ia processar estas amostras na FIOCRUZ já está de volta a Córdoba.  Obrigado, melhores cumprimentos negociações Mariana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</si>
  <si>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PROCESSO</t>
  </si>
  <si>
    <t>DESC. UNIDADE</t>
  </si>
  <si>
    <t>DATA INICIAL</t>
  </si>
  <si>
    <t>DT.ABERTURA PROCESSO</t>
  </si>
  <si>
    <t>MODALIDADE LICIT.</t>
  </si>
  <si>
    <t>CONTROLE DE PEDIDOS</t>
  </si>
  <si>
    <t>TOT. DIAS SIEX</t>
  </si>
  <si>
    <t>TOT. DIAS GERAL</t>
  </si>
  <si>
    <t>DATA ULT MOV</t>
  </si>
  <si>
    <t>25028.000113/2015-12</t>
  </si>
  <si>
    <t>DOACAO</t>
  </si>
  <si>
    <t>25380.001565/2015-01</t>
  </si>
  <si>
    <t>PAG. ANTECIP.</t>
  </si>
  <si>
    <t>TOTAL DE PROCESSOS:</t>
  </si>
  <si>
    <t>TOT. DIAS-Abertura à Entrada SIEX</t>
  </si>
  <si>
    <t>ANÁLISE E CAMBIO</t>
  </si>
  <si>
    <t>LIBERACAO ALFANDEGÁRIA</t>
  </si>
  <si>
    <t>VICE-PRESID, PESQ, E LAB, DE REFERENCIA</t>
  </si>
  <si>
    <t>CENTRO DE DESENV, TECNOLOGICO EM SAUDE</t>
  </si>
  <si>
    <t>INST,NAC,CONTROLE QUALIDADE EM SAUDE</t>
  </si>
  <si>
    <t>OBS</t>
  </si>
  <si>
    <t>Mercadoria Chegou antes do processo ser encaminhado ao SIEX.</t>
  </si>
  <si>
    <t>CENTRO DE REFERÊNCIA PROF, HÉLIO FRAGA</t>
  </si>
  <si>
    <t>ESCOLA NAC, SAÚDE PÚBLICA SERGIO AROUCA</t>
  </si>
  <si>
    <t>NUM. PROC. PAGTO</t>
  </si>
  <si>
    <t>NUM. PO</t>
  </si>
  <si>
    <t>FRETE</t>
  </si>
  <si>
    <t>OUTRAS TX(AWB)</t>
  </si>
  <si>
    <t>TOTAL FRETE</t>
  </si>
  <si>
    <t>DESPACHO</t>
  </si>
  <si>
    <t>OUTRAS DESPESAS</t>
  </si>
  <si>
    <t>VALOR BRUTO</t>
  </si>
  <si>
    <t>VALOR LIQUIDO</t>
  </si>
  <si>
    <t>DATA ATESTO</t>
  </si>
  <si>
    <t>DATA PAGTO</t>
  </si>
  <si>
    <t>O.B.</t>
  </si>
  <si>
    <t>OBS.</t>
  </si>
  <si>
    <t>25380.001486/2014-19G</t>
  </si>
  <si>
    <t>25380.001674/2015-10A</t>
  </si>
  <si>
    <t>NH</t>
  </si>
  <si>
    <t>803603 / 803604</t>
  </si>
  <si>
    <t>.000000/ 0- 0</t>
  </si>
  <si>
    <t>25381.000231/ 206- 0</t>
  </si>
  <si>
    <t>25380.001674/2015-10C</t>
  </si>
  <si>
    <t>802705 / 802706</t>
  </si>
  <si>
    <t>803605/803606</t>
  </si>
  <si>
    <t>25380.001674/2015-10D</t>
  </si>
  <si>
    <t>802698 /802699</t>
  </si>
  <si>
    <t>802698 // 802699</t>
  </si>
  <si>
    <t>803265 / 803266</t>
  </si>
  <si>
    <t>803868 / 869</t>
  </si>
  <si>
    <t>25380.001674/2015-10E</t>
  </si>
  <si>
    <t>802696 // 802697</t>
  </si>
  <si>
    <t>802696 / 802697</t>
  </si>
  <si>
    <t>803267 /68</t>
  </si>
  <si>
    <t>25380.001674/2015-10G</t>
  </si>
  <si>
    <t>25380.001674/2015-10H</t>
  </si>
  <si>
    <t>802693 /802694</t>
  </si>
  <si>
    <t>802693 / 802694</t>
  </si>
  <si>
    <t>803614/803615</t>
  </si>
  <si>
    <t>802694 / 802693</t>
  </si>
  <si>
    <t>803616/803617</t>
  </si>
  <si>
    <t>803618/803619</t>
  </si>
  <si>
    <t>804788 /804789</t>
  </si>
  <si>
    <t>804788/804789</t>
  </si>
  <si>
    <t>2016/783</t>
  </si>
  <si>
    <t>25380.001674/2015-10J</t>
  </si>
  <si>
    <t>25029.000087/2016- 1</t>
  </si>
  <si>
    <t>802700/802701/802702 /802704</t>
  </si>
  <si>
    <t>802700 /802701/802702 /03/04</t>
  </si>
  <si>
    <t>803609 / 803610</t>
  </si>
  <si>
    <t>803609/803610</t>
  </si>
  <si>
    <t>2016/887</t>
  </si>
  <si>
    <t>25380.001674/2015-10K</t>
  </si>
  <si>
    <t>25380.001565/2015- 1</t>
  </si>
  <si>
    <t>803596/803597</t>
  </si>
  <si>
    <t>25380.001674/2015-10M</t>
  </si>
  <si>
    <t>803262 / 263</t>
  </si>
  <si>
    <t>803857 / 803858</t>
  </si>
  <si>
    <t>25380.001161/2016-90D</t>
  </si>
  <si>
    <t>2016/653</t>
  </si>
  <si>
    <t>2016/704</t>
  </si>
  <si>
    <t>2016/781</t>
  </si>
  <si>
    <t>25385.000194/2016-72A</t>
  </si>
  <si>
    <t>2016/879</t>
  </si>
  <si>
    <t>25380.001161/2016-90J</t>
  </si>
  <si>
    <t>2016/654</t>
  </si>
  <si>
    <t>IMPOSTOS</t>
  </si>
  <si>
    <t>Frete interno - 200,00</t>
  </si>
  <si>
    <t>2016/790</t>
  </si>
  <si>
    <t>25380.001161/2016-90C</t>
  </si>
  <si>
    <t>25380.001161/2016-90B</t>
  </si>
  <si>
    <t>2016/738</t>
  </si>
  <si>
    <t>entrega - 841,60 Valor do despacho, conforme acordado em contrato.</t>
  </si>
  <si>
    <t>DARF Cadastro SEFAZ. 169,29</t>
  </si>
  <si>
    <t>Entrega = 631,10 Valor do despacho, conforme acordado em contrato.</t>
  </si>
  <si>
    <t>Entrega = 1.007,67 + seguro = 282,12 + delivery fee = 98,56 = 1.388,35 Valor do despacho, conforme acordado em contrato.</t>
  </si>
  <si>
    <t>Entrega = 957,88 + Delivery fee = 97,76 =1.055,64 Valor do despacho, conforme acordado em contrato.</t>
  </si>
  <si>
    <t>Receita reembolso delivery fee - 120,78 + coleta - 548,92 = 669,70 Valor do despacho, conforme acordado em contrato.</t>
  </si>
  <si>
    <t>Coleta 504,15 + Receita - 106,19 = 610,34 Valor do despacho, conforme acordado em contrato.</t>
  </si>
  <si>
    <t>Receita reembolso delivery feee - 106,42 + Coleta GIG x Dirad - 699,21 = 805,63 560,21</t>
  </si>
  <si>
    <t>Receita reembolso delivery fee - 106,42 + Coleta GIG x DIRAD - 522,68 = 629,10 Valor do despacho, conforme acordado em contrato.</t>
  </si>
  <si>
    <t>Delivery fee = 96,89 Valor do despacho, conforme acordado em contrato.</t>
  </si>
  <si>
    <t>Frete = 6.520,33 Valor do despacho, conforme acordado em contrato.</t>
  </si>
  <si>
    <t>Coleta = 400,00 Valor do despacho, conforme acordado em contrato.</t>
  </si>
  <si>
    <t>Frete aÃ©reo = 490,99 Valor do despacho, conforme acordado em contrato.</t>
  </si>
  <si>
    <t>Frete aÃ©reo - R$ 6.688,75 Valor do despacho, conforme acordado em contrato.</t>
  </si>
  <si>
    <t>Gelo seco 6 kg - 96,00 + gelo seco 6 kg - 96,00 + Receita reembolso delivery fee - 105,12 = R$ 297,12 Valor do despacho, conforme acordado em contrato.</t>
  </si>
  <si>
    <t>Gelo seco 10kg - 96,00 + gelo seco 6kg -160,00 + receita reembolso delivery fee - 105,12 = R$ 361,12 Valor do despacho, conforme acordado em contrato.</t>
  </si>
  <si>
    <t>Coleta - DIRAD X GIG - 500,00 Valor do despacho, conforme acordado em contrato.</t>
  </si>
  <si>
    <t>EXW - 419,76 + collect fee - 248,30 + Coleta GIG x DIRAD - 500,00 = 1.168,06 Valor do despacho, conforme acordado em contrato.</t>
  </si>
  <si>
    <t>Reembolso delivery fee - 108,00 + Coleta GIG x DIRAD - 500,00 = 608,00 Valor do despacho, conforme acordado em contrato.</t>
  </si>
  <si>
    <t>Collect fee - 15,94 + desconslidaÃ§Ã£o - 177,15 + seguro - 43,68 + coleta - 578,66 = 815,43 Valor do despacho, conforme acordado em contrato.</t>
  </si>
  <si>
    <t>Coleta R$ 3.454,84 + receita reembolso - 249,01 = 3.703,85 Valor do despacho , conforme acordado em contrato.</t>
  </si>
  <si>
    <t>Collect fee - 247,07 + seguro - 204,71 + coleta -868,47 + FCA 352,95 = 1.673,20 Valor do despacho , conforme acordado em contrato.</t>
  </si>
  <si>
    <t>Coleta = 501,17 Valor do despacho , conforme acordado em contrato.</t>
  </si>
  <si>
    <t>Entrega = 556,97 + seguro da caixa = 9,45 = 566,42 Valor do despacho , conforme acordado em contrato.</t>
  </si>
  <si>
    <t>Entrega = 541,87 Valor do despacho , conforme acordado em contrato.</t>
  </si>
  <si>
    <t>Entrega - 542,76 Valor do despacho , conforme acordado em contrato.</t>
  </si>
  <si>
    <t>Dape aeroporto = 62,71 + entrega = 542,40 + dape aeroporto = 62,71 = 667,82 Valor do despacho , conforme acordado em contrato.</t>
  </si>
  <si>
    <t>Coleta 543,19 Valor do despacho , conforme acordado em contrato.</t>
  </si>
  <si>
    <t>Coleta 501,39 Valor do despacho , conforme acordado em contrato.</t>
  </si>
  <si>
    <t>Entrega = 614,25 + delivery fee (REEMBOLSO) = 104,00 = 718,25 - Valor imposto - 88,74NF = 629,51 Valor do despacho , conforme acordado em contrato.</t>
  </si>
  <si>
    <t>Entrega = 503,69 + delivery fee = 97,54 = 601,23 Valor do despacho , de acordo com o contrato.</t>
  </si>
  <si>
    <t>delivery fee = 99,09 + gelo seco = 364,00 = 463,09 Valor do despacho , de acordo com o contrato.</t>
  </si>
  <si>
    <t>Delivery fee = 100,16 Valor do despacho , conforme acordado em contrato.</t>
  </si>
  <si>
    <t>Transporte entrega - 377,56</t>
  </si>
  <si>
    <t>VPEIC</t>
  </si>
  <si>
    <t>PRESIDENCIA</t>
  </si>
  <si>
    <t>CDTS</t>
  </si>
  <si>
    <t>CPqRR</t>
  </si>
  <si>
    <t>ENSP/Hélio Fraga</t>
  </si>
  <si>
    <t>CPqRondônia</t>
  </si>
  <si>
    <t>INI</t>
  </si>
  <si>
    <t>VPPLR</t>
  </si>
  <si>
    <t>CPqAM</t>
  </si>
  <si>
    <t>Seguro = R$ 48,36 + Taxas no BR 714,40 = R$ 762,76</t>
  </si>
  <si>
    <t>25384.000483/2015- 9</t>
  </si>
  <si>
    <t>Seguro - 8,18</t>
  </si>
  <si>
    <t>Seguro = R$ 1,01</t>
  </si>
  <si>
    <t>Frete Interno = R$ 254,03 + Delivery Fee = R$ 107,40 + Seguro = R$ 0,69 = R$ 362,12</t>
  </si>
  <si>
    <t>25029.000094/2016- 3</t>
  </si>
  <si>
    <t>Transporte entrega - 2.482,01 + delivery fee - 108,72 + seguro - 2.935,08 = 5.525,81</t>
  </si>
  <si>
    <t>Transporte entrega - 3,50 + delivery fee - 108,72 + seguro - 36,78 = 149,00</t>
  </si>
  <si>
    <t>Transporte entrega - 493,17 + delivery fee - 119,74 + seguro - 146,42 = 759,33</t>
  </si>
  <si>
    <t>25029.000030/2016- 2</t>
  </si>
  <si>
    <t>transporte entrega - 2,01 + delivery fee - 120,00 = 122,01</t>
  </si>
  <si>
    <t>25029.000197/2015-25</t>
  </si>
  <si>
    <t>Frete Interno = R$ 257,17 + Delivery Fee = R$ 111,56 + Seguro = R$ 4,29 = R$ 373,02</t>
  </si>
  <si>
    <t>Frete Interno = R$ 183,68 + Delivery Fee = R$ 119,74 + Seguro = R$ 754,17 = R$ 1.057,59</t>
  </si>
  <si>
    <t>Delivery fee = R$ 119,96 + Frete Interno = R$ 718,28 + Seguro = R$ 658,49</t>
  </si>
  <si>
    <t>25029.000009/2016- 7</t>
  </si>
  <si>
    <t>Delivery fee = R$ 119,96 + Seguro = R$ 5,24 + Frete Interno = R$ 42,70</t>
  </si>
  <si>
    <t>25029.000008/2016-65</t>
  </si>
  <si>
    <t>Delivery fee = R$ 119,96 + Frete Interno = R$ 266,39 + Seguro = R$ 16,47</t>
  </si>
  <si>
    <t>Dape Infraero = R$ 49,80 + Frete Interno = R$ 272,09 + Delivery Fee = R$ 139,95 + Seguro = R$ 24,75</t>
  </si>
  <si>
    <t>25029.000010/2015-23</t>
  </si>
  <si>
    <t>Delivery Fee = R$ 122,58 + Frete Interno = R$ 254,43 + Seguro = R$ 48,36</t>
  </si>
  <si>
    <t>Seguro = 1,00</t>
  </si>
  <si>
    <t>Dape Infraero = R$ 49,80 + Frete Interno = R$ 130,61 + Seguro = R$ 2,88 = R$ 183,29</t>
  </si>
  <si>
    <t>dape infraero = R$ 49,80 + transporte interno = R$ 127,45 + seguro = R$ 2,88 Total = R$ 180,13</t>
  </si>
  <si>
    <t>25030.000024/2016-19</t>
  </si>
  <si>
    <t>Dape Infraero = R$ 49,80 + Delivery fee = R$ 119,76 + Frete Interno = R$ 365,05</t>
  </si>
  <si>
    <t>Seguro = R$ 1,71 Frete Interno=R$ 253,54</t>
  </si>
  <si>
    <t>25030.000872/2015-36</t>
  </si>
  <si>
    <t>Seguro = R$ 0,87 Frete Interno=R$ 253,53</t>
  </si>
  <si>
    <t>25030.000694/2015-43</t>
  </si>
  <si>
    <t>Seguro = R$ 0,87 Frete Interno =R$ 253,54</t>
  </si>
  <si>
    <t>25030.000939/2015-32</t>
  </si>
  <si>
    <t>seguro=R$ 1,52</t>
  </si>
  <si>
    <t>25030.000961/2015-82</t>
  </si>
  <si>
    <t>DAPE INF R$ 49,80 GELO SECO = R$ 225,00 * 5 = R$ 1.1225,00 Delivery Fee = R$ 120,91 Seguro = R$ 4,26 Frete Interno = R$ 277,54</t>
  </si>
  <si>
    <t>25030.000920/2015-96</t>
  </si>
  <si>
    <t>25380.001486/2014-19F</t>
  </si>
  <si>
    <t>Delivery fee = R$ 112,74 Seguro=R$ 38,68</t>
  </si>
  <si>
    <t>25028.000009/2015-28</t>
  </si>
  <si>
    <t>Dape Infraero = R$ 49,80 + Frete Interno = R$ 418,83 + Seguro = R$ 51,31 = R$ 519,94</t>
  </si>
  <si>
    <t>25385.000222/2015-71</t>
  </si>
  <si>
    <t>Dape = R$ 12,65 + Seguro = R$ 4,24 + Imposto = R$ 40,70 + Delivery Fee = R$ 120,00</t>
  </si>
  <si>
    <t>25385.000197/2015-25</t>
  </si>
  <si>
    <t>Dape Infraero = R$ 49,80 + ( NF 005.014 = R$ 300,00 +005.024= R$ 300,00) Total de Gelo Seco = R$ 600,00 + Seguro =R$ 86,42</t>
  </si>
  <si>
    <t>Seguro = R$ 18,42 + Frete Interno = R$ 202,06 + Imposto = R$ 86,42</t>
  </si>
  <si>
    <t>Seguro = R$ 10,61 + Frete Interno = R$ 73,10 + Imposto = R$ 86,42</t>
  </si>
  <si>
    <t>Seguro = R$ 6,10 + Frete Interno = R$ 71,53 + Imposto = R$ 86,42</t>
  </si>
  <si>
    <t>Seguro = R$ 28,72 + Frete Interno = R$ 204,88 + Imposto = R$ 86,42</t>
  </si>
  <si>
    <t>Frete Interno = R$ 257,18 Seguro = R$ 4,09</t>
  </si>
  <si>
    <t>Frete Interno = R$ 285,32 Seguro = R$ 38,21</t>
  </si>
  <si>
    <t>Frete Interno = R$ 101,11 Seguro = R$ 3,69</t>
  </si>
  <si>
    <t>Seguro=R$ 20,18 + Imposto = R$ 40,70</t>
  </si>
  <si>
    <t>25383.000198/2015-90</t>
  </si>
  <si>
    <t>NÂº NF</t>
  </si>
  <si>
    <t>25380.001486/2014-19A</t>
  </si>
  <si>
    <t>25380.001486/2014-19B</t>
  </si>
  <si>
    <t>25380.001486/2014-19C</t>
  </si>
  <si>
    <t>25380.001486/2014-19E</t>
  </si>
  <si>
    <t>25380.001486/2014-19H</t>
  </si>
  <si>
    <t>25380.001486/2014-19I</t>
  </si>
  <si>
    <t>PRESIDENCIA DA FIOCRUZ</t>
  </si>
  <si>
    <t>25380.001486/2014-19M</t>
  </si>
  <si>
    <t>25380.001486/2014-19N</t>
  </si>
  <si>
    <t>Gelo seco - 242,71 + frete interno - 200,00 Desconto - 1.079,50 HonorÃ¡rios - 345,71 + Taxa SISCOMEX - 214,50 = 560,21</t>
  </si>
  <si>
    <t>2016/995</t>
  </si>
  <si>
    <t>2016/1026</t>
  </si>
  <si>
    <t>2016/1018</t>
  </si>
  <si>
    <t>2016/1011</t>
  </si>
  <si>
    <t>25380.001161/2016-90H</t>
  </si>
  <si>
    <t>Delivery CIA - 97,20 + gelo seco + Taxa Siscomex - 214,50 + frete interno - 200,00 = 649,41</t>
  </si>
  <si>
    <t>2016/780</t>
  </si>
  <si>
    <t>Delivery CIA - 97,20 + gelo seco - 182,71 + seguro internacional - 6,66 + frete interno - 200,00 = 486,57 HonorÃ¡rio - 345,71 + Taxa SISCOMEX - 214,50 = 560,21</t>
  </si>
  <si>
    <t>2016/994</t>
  </si>
  <si>
    <t>25030.000354/2016- 1</t>
  </si>
  <si>
    <t>2016/1027</t>
  </si>
  <si>
    <t>2016/1035</t>
  </si>
  <si>
    <t>25030.000403/2016- 6</t>
  </si>
  <si>
    <t>2016/1069</t>
  </si>
  <si>
    <t>2016/1085</t>
  </si>
  <si>
    <t>Reembolso por carga incinerada: R$ 1272,25</t>
  </si>
  <si>
    <t>2016/1082</t>
  </si>
  <si>
    <t>2016/1071</t>
  </si>
  <si>
    <t>25029.000344/2016- 5</t>
  </si>
  <si>
    <t>2016/1006</t>
  </si>
  <si>
    <t>2016/1089</t>
  </si>
  <si>
    <t>25380.001161/2016-90K</t>
  </si>
  <si>
    <t>2016/1007</t>
  </si>
  <si>
    <t>2016/1020</t>
  </si>
  <si>
    <t>PRES. / VPPLR</t>
  </si>
  <si>
    <t>PRES. / CDTS</t>
  </si>
  <si>
    <t>Frete Interno = R$ 788,54 + Seguro = R$ 551,33 = R$ 1.339,87 Desconsolidação = R$ 291,20 + Collect Fee = R$ 291,20 + Delivery fee = R$ 208,00 = R$ 790,40</t>
  </si>
  <si>
    <t>Seguro - R$ 1.196,73 + Desconsolidação - R$ 278,60 + Collect fee - R$ 871,26 + Delivey fee - R$ 199,00 + Frete Interno - R$ 2.300,68 = R$</t>
  </si>
  <si>
    <t>Desconsolidação R$ 267,40 + Collect Fee R$ 316,07 + Delivery Fee R$ 191,00 = R$ 774,47 Seguro = R$ 380,59 - Total R$ 1.155,06</t>
  </si>
  <si>
    <t>Desconsolidação = R$ 292,60 + Collect Fee = R$ 391,37 + Delivery Fee = R$ 209,00 + Frete Interno = R$ 1.634,78 + Seguro = R$ 1.518,85 = R$ 4.046,60</t>
  </si>
  <si>
    <t>Desconsolidação R$ 263,90 + Collect fee R$ 1.432,83 + Delivery fee R$ 188,50 = R$ 1.885,23 Seguro R$ 2.851,62</t>
  </si>
  <si>
    <t>Desconsolidação - R$ 287,00 + collect fee - R$ 287,00 + Delivery fee - R$ 205,00 = R$ 779,00 Frete Interno- R$ 230,00 + Seguro - R$ 229,88 Sedex -R$ 57,00 ( Despesa refere-se ao PO.ao PO.0009/2015</t>
  </si>
  <si>
    <t>Taxas no Brasil = R$ 815,10 + Frete Interno = 1.260,13 + Seguro = 17,23 + Desconsolidação = R$ 300,30 + Collect Fee = R$ 300,30 + Delivery Fee = R$ 214,50</t>
  </si>
  <si>
    <t>Frete Interno = R$ 277,26 + Seguro - R$ 126,49 + Desconsolidação - R$ 291,20 + Collect fee - R$ 291,20 + Delivery fee- R$ 208,00 = R$ 1.194,15</t>
  </si>
  <si>
    <t>Desconsolidação = R$ 287,00 + Collect Fee=R$ 287,00+Delivery Fee= R$ 205,00 Frete Interno= R$ 303,03 Seguro= R$ 62,13</t>
  </si>
  <si>
    <t>Collect fee = 228,59 + Desconsolidação = 163,28 + coleta = 881,17 = 1.273,04 Valor do despacho , conforme acordado em contrato.</t>
  </si>
  <si>
    <t>Collect fee = 237,54 + Desconsolidação = 169,67 + coleta = 544,25 = 951,46 Valor do despacho , conforme acordado em contrato.</t>
  </si>
  <si>
    <t>Collect fee = 236,72 + Desconsolidação + coleta = 502,16 = 169,09 = 907,97 Valor do despacho , conforme acordado em contrato.</t>
  </si>
  <si>
    <t>Collect Fee = R$ 237,29 + Desconsolidação = R$ 169,49 + Seguro = R$ 6,53 + Coleta = R$ 511,90 = R$ 925,21 Valor do despacho, conforme acordado em contrato.</t>
  </si>
  <si>
    <t>Collect fee = 237,18 + Desconsolidação = 169,42 + ex works = 2.944,79 + frete aereo = 2.944,79 + coleta = 593,17 = 6.889,35 Valor do despacho, conforme acordado em contrato.</t>
  </si>
  <si>
    <t>Collect feee = 236,46 + Desconsolidação = 168,90 + entrega = 530,05 + ex work = 354,69 + frete aereo = 354,69 + seguro = 17,36 = 1.662,15 Valor do despacho, conforme acordado em contrato.</t>
  </si>
  <si>
    <t>Desconsolidação - 177,10 + coleta - 541,72 + DAPE - 62,71 + collect fee - 247,93 + gelo seco - 296,00 = 1.325,46 Fatura referente ao gelo seco , foi atestada no dia 15/06/16, ainda nÃ£o foi paga.</t>
  </si>
  <si>
    <t>Desconsolidação AWB - 179,81 + collect fee - 251,73 + coleta - 554,33 + gelo seco 12 kg - 192,00 + reposiÃ§Ã£o gelo seco - 200,00 = 1.377,87 Valor do despacho, conforme acordado em contrato.</t>
  </si>
  <si>
    <t>Desconsolidação AWB - 180,63 + collect fee - 252,88 + gelo seco 3 kg - 48,00 + reposiÃ§Ã£o gelo - 200,00 = 1.222,42 Valor do despacho, conforme acordado em contrato.</t>
  </si>
  <si>
    <t>frete aereo = 392,72 ex work = 392,72+Collect fee = 237,54 + Desconsolidação = 169,67 + colete = 501,60 = 1.694,25 Valor do despacho, conforme acordado em contrato.</t>
  </si>
  <si>
    <t>Frete aereo = 76,45 + ex works = 167,65 + Desconsolidação = 161,49 + collect fee = 226,09 + entrega = 500,45 = 1.132,13 Valor do despacho, conforme acordado em contrato.</t>
  </si>
  <si>
    <t>Collect fee = 236,39 + Desconsolidação = 168,85 + DAPE = 62,71 + gelo seco = 210,00 + coleta = 542,13 = 1.220,08 Valor do despacho, conforme acordado em contrato.</t>
  </si>
  <si>
    <t>Collect fee = 228,10 + Desconsolidação = 162,93 + entrega = 652,55 + seguro = 84,85 = 1.128,43 Valor do despacho, conforme acordado em contrato.</t>
  </si>
  <si>
    <t>Collect fee = 253,19 + Desconsolidação = 180,85 + deliery fee = 90,00 + coleta = 510,16 = 1.034,20 Valor do despacho, conforme acordado em contrato.</t>
  </si>
  <si>
    <t>Frete interno - 200,00 + Collect fee - 137,77 + seguro - 68,27 = 406,04 Delivery e Desconsolidação: R$ 96,93 HonorÃ¡rios - 292,61 + Taxa SISCOMEX - 267,60 = 560,21</t>
  </si>
  <si>
    <t>Seguro internacional - 177,33 + frete interno - 200,00 + collect fee - 14,00 + Desconsolidação - 106,40 = 497,73 (Taxa SISCOMEX - 214,50 + honorÃ¡rios - 345,71 = 560,21)</t>
  </si>
  <si>
    <t>Desconto fatura - 1.079,50 gelo seco - 242,71 + frete interno - 200,00 = collect fee - 278,33 delivery Desconsolidação - 105,18 HonorÃ¡rios - 345,71 + taxa Siscomex - 214,50 = 560,21</t>
  </si>
  <si>
    <t>Gelo Seco: R$ 1163,12; Transporte Interno: R$ 200,00; Collect Fee: R$ 96,86; Delivery e Desconsolidação: R$ 97,35; Taxa SISCOMEX: R$ 214,50; HonorÃ¡rios Cliente: R$ 345,71</t>
  </si>
  <si>
    <t>PROCESSO REFERENTE AO DESEMBARAÇO PARA O MINISTÉRIO DE SAÚDE DE BRASÍLIA - MATERIAL:CELSENTRI 150 FCT 60 TENDER. PRINCÍPIO ATIVO: MARAVIROQUE.</t>
  </si>
  <si>
    <t>Seguro internacional - 43,13 + frete rodovirário - 400,00 = 443,13 Valor do despacho , conforme acordado em contrato.</t>
  </si>
  <si>
    <t>Collect fee = 247,07 + coleta = 868,47 + seguro internacional = 204,71 + desconsolidação = 176,48 = 1.496,73. FCA= 352,95 Valor do despacho , conforme acordado em contrato.</t>
  </si>
  <si>
    <t>Exportação. Valor do despacho, conforme acordado em contrato.</t>
  </si>
  <si>
    <t>DAPE - 188,12 + Reposição gelo - 400,00 + coleta - 546,39 = 1.134,51 (atestada dia 03/06) Compra gelo seco = 6 kg (2) - R$ 192,00 + receita reembolso - delivery fee = R$ 105,12 = R$ 297,12 = Valor do despacho, conforme acordado em contrato.</t>
  </si>
  <si>
    <t>Receita reembolso = R$ 57,27, troca de armazenagem, a carga foi acondicionada inadequadamente - Fatura referente ao reembolso, foi atestada no dia 03/06. Frete interno = R$ 541,24, fatura atestada dia 28/06/2016. (ainda não foi paga)</t>
  </si>
  <si>
    <t>Exportação Valor do despacho, conforme acordado em contrato.</t>
  </si>
  <si>
    <t>DAPE - 188,12 + reposição gelo seco - 400,00 + coleta - 540,14 = 1.128,26 Valor do despacho, conforme acordado em contrato.</t>
  </si>
  <si>
    <t>Desembaraço - 577,78 + coleta - 1.001,00 + frete aéreo - 1.027,28 = 2.606,06 Valor do despacho, conforme acordado em contrato.</t>
  </si>
  <si>
    <t>Frete aéreo = RS 5.622,12. Essa carga está na Alemanha ,porém vai retornatr para o Brasil.Houve apenas frete aéreo. Valor do despacho, conforme acordado em contrato.</t>
  </si>
  <si>
    <t>Delivery CIA - 97,20 + seguro - 81,04 + frete interno - 200,00 = 378,24 + Taxa SISCOMEX - 214,50 + Honorários - 345,71 = 560,21</t>
  </si>
  <si>
    <t>Collect fee = 230,78 + Desconsolidação = 164,84 + coleta = 542,04 = 937,66 OBS: Note que enviamos um faturamento sexta-feira e um dos processos consta esta fatura para ser paga. PROCESSO REFERENCIA DO CLIENTE COMPRADOR VALOR DA FATURA IA1343-16 PO 0547/2016-84 KARLA FERNANDES R$ 1.629,98 Uma vez que há o débito de R$ 1600,00, iremos considerar esta fatura como paga, não havendo a necessidade de pagar o residual de R$ 29,98. Favor confirmar se podemos proceder desta forma. Valor do despacho, conforme acordado em contrato.</t>
  </si>
  <si>
    <t>Collect fee = 241,71 + desconsolidação - 172,65 + delivey fee = 90,00 + coleta = 511,74 = 1.016,10. Valor do despacho, conforme acordado em contrato.</t>
  </si>
  <si>
    <t>Frete interno - 200,00 Seguro internacional - 6,84 + collect fee - 142,44 + delivery fee e Desconsolidação - 106,83 = 256,10 Honorário - 345,71 + Taxa SISCOMEX - 214,50 = 560,21</t>
  </si>
  <si>
    <t>Seguro - 7,68 + frete interno - 200,00 Honorários - 316,21 + Taxa SISCOMEX - 244,00 = 560,21</t>
  </si>
  <si>
    <t>Frete interno - 200,00 + (Taxa SISCOMEX - 244,00 + Honorários - 316,21 = 560,21)</t>
  </si>
  <si>
    <t>Seguro - 19,31 + Frete interno - 200,00 = 463,31 Honorário - 316,21 + Taxa SISCOMEX - 244,00 = 560,21</t>
  </si>
  <si>
    <t>Armazenagem - 191,99 + Delivery CIA - 97,63 + seguro internacional - 10,61 + frete interno - 200,00 = 500,23 (taxa SISCOMEX - 291,20 + honorários - 269,01 = 560,21)</t>
  </si>
  <si>
    <t>Transporte Interno: R$ 200,00 Taxa SISCOMEX: R$ 214,50; Honorários Cliente: R$ 345,71</t>
  </si>
  <si>
    <t>Transporte Interno: R$ 200,00; Collect Fee: R$ 79,51; Delivery e Desconsolidação: R$ 101,78; Taxa SISCOMEX: R$ 214,50; HonorÃ¡rios Cliente: R$ 345,71 = 560,21 Existe 0,07 a maior, o mesmo foi lançado no campo de impostos.</t>
  </si>
  <si>
    <t>Gelo seco - 431,96 + frete interno - 200,00 = 631,96 Honorários - 345,71 + Taxa SISCOMEX - 214,50 = 560,21</t>
  </si>
  <si>
    <t>gelo seco - R$ 1500,00; Transporte interno: R$ 200,00; Collect Fee: R$ 110,29; Delivery e Desconsolidação: R$ 94,29; Taxa SISCOMEX: R$: 214,50 Honorários Cliente: R$ 345,71</t>
  </si>
  <si>
    <t>Seguro Internacional: R$ 18,25; Transporte Interno: R$ 200,00; Collect Fee: R$ 34,38; Delivery e Desconsolidação: R$ 103,13 Taxa SISCOMEX: R$ 214,50; Honorários Cliente: R$ 345,71</t>
  </si>
  <si>
    <t>Seguro Internacional: R$ 1521,01; Transporte Interno: R$ 250,00 Collect Fee: R$ 256,06; Delivery e Desconsolidação: R$ 103,13; Taxa SISCOMEX: R$ 350,20; Honorários Cliente: R$ 210,01</t>
  </si>
  <si>
    <t>Transporte Interno; R$ 200,00; Collect Fee: R$ 224,18; Delivery e Desconsolidação: R$ 101,90; Taxa SISCOMEX: R$ 214,50; Honorários Cliente: R$ 345,71</t>
  </si>
  <si>
    <t>Delivery Cia Aerea: R$ 102,16: Gelo Seco: R$ 512,71; Transporte Interno: R$ 200,00: Taxa SISCOMEX: R$ 214,50; Honorários Cliente: R$ 345,71</t>
  </si>
  <si>
    <t>Delivery CIA 97,42 + (Taxa SISCOMEX 214,50 + honorários 345,71 = 560,21) + frete interno 200,00 = 857,63</t>
  </si>
  <si>
    <t>delivery CIA - 97,20 + seguro internacional - 81,04 + frete interno - 200,00 = 378,24 Taxa SISCOMEX - 214,50 + honorários - 345,71 = 560,21</t>
  </si>
  <si>
    <t>Delivery CIA: R$ 93,93; Seguro Internacional: R$ 168,81; Transporte Interno: R$ 200,00 Taxa SISCOMEX: R$ 244,00: Honorários Cliente: R$ 316,21</t>
  </si>
  <si>
    <t>Seguro Internacional: R$ 135,54; Transporte Interno: R$ 500,00; Taxa SISCOMEX: R$ 214,50; Honorários Cliente: R$ 345,71</t>
  </si>
  <si>
    <t>Transporte Interno: R$ 200,00; Collect Fee: R$ 23,41; Delivery e Desconsolidação: R$ 93,66; Taxa SISCOMEX: R$ 214,50; Honorários Cliente: R$ 345,71</t>
  </si>
  <si>
    <t>Transporte Interno: R$200,00; Seguro Internacional: R$ 37,45; Collect Fee: R$ 264,73; Delivery e Desconsolidação: R$ 97,35; Taxa SISCOMEX: R$ 214,50; Honorários Cliente: R$ 345,71</t>
  </si>
  <si>
    <t>Seguro = R$ 2,47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</si>
</sst>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5" formatCode="&quot;R$&quot;\ #,##0.00"/>
    <numFmt numFmtId="166" formatCode="[$EUR]\ #,##0.00"/>
    <numFmt numFmtId="167" formatCode="[$USD]\ #,##0.00"/>
    <numFmt numFmtId="168" formatCode="[$£-809]#,##0.00"/>
    <numFmt numFmtId="169" formatCode="#,##0.0000"/>
    <numFmt numFmtId="170" formatCode="[$CHF]\ #,##0.00"/>
    <numFmt numFmtId="171" formatCode="0.0000"/>
    <numFmt numFmtId="172" formatCode="0.000"/>
    <numFmt numFmtId="173" formatCode="#,##0.000"/>
    <numFmt numFmtId="174" formatCode="_-[$USD]\ * #,##0.00_-;\-[$USD]\ * #,##0.00_-;_-[$USD]\ * &quot;-&quot;??_-;_-@_-"/>
    <numFmt numFmtId="175" formatCode="[$USD]\ #,##0.00;\-[$USD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A7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166" fontId="10" fillId="0" borderId="8" xfId="0" applyNumberFormat="1" applyFont="1" applyBorder="1" applyAlignment="1">
      <alignment horizontal="right" vertical="center" wrapText="1"/>
    </xf>
    <xf numFmtId="167" fontId="10" fillId="0" borderId="8" xfId="0" applyNumberFormat="1" applyFont="1" applyBorder="1" applyAlignment="1">
      <alignment horizontal="right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67" fontId="0" fillId="0" borderId="7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8" fontId="0" fillId="0" borderId="7" xfId="0" applyNumberFormat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 wrapText="1"/>
    </xf>
    <xf numFmtId="169" fontId="0" fillId="0" borderId="0" xfId="0" applyNumberFormat="1"/>
    <xf numFmtId="170" fontId="0" fillId="0" borderId="7" xfId="0" applyNumberFormat="1" applyBorder="1" applyAlignment="1">
      <alignment horizontal="center" vertical="center" wrapText="1"/>
    </xf>
    <xf numFmtId="171" fontId="0" fillId="0" borderId="7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72" fontId="0" fillId="0" borderId="7" xfId="0" applyNumberFormat="1" applyBorder="1" applyAlignment="1">
      <alignment horizontal="center" vertical="center" wrapText="1"/>
    </xf>
    <xf numFmtId="173" fontId="0" fillId="0" borderId="7" xfId="0" applyNumberForma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165" fontId="4" fillId="6" borderId="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169" fontId="10" fillId="0" borderId="13" xfId="0" applyNumberFormat="1" applyFont="1" applyBorder="1" applyAlignment="1">
      <alignment horizontal="center" vertical="center" wrapText="1"/>
    </xf>
    <xf numFmtId="169" fontId="10" fillId="0" borderId="8" xfId="0" applyNumberFormat="1" applyFont="1" applyBorder="1" applyAlignment="1">
      <alignment horizontal="center" vertical="center" wrapText="1"/>
    </xf>
    <xf numFmtId="167" fontId="10" fillId="0" borderId="13" xfId="0" applyNumberFormat="1" applyFont="1" applyBorder="1" applyAlignment="1">
      <alignment horizontal="right" vertical="center" wrapText="1"/>
    </xf>
    <xf numFmtId="168" fontId="10" fillId="0" borderId="8" xfId="0" applyNumberFormat="1" applyFont="1" applyBorder="1" applyAlignment="1">
      <alignment horizontal="right" vertical="center" wrapText="1"/>
    </xf>
    <xf numFmtId="166" fontId="10" fillId="0" borderId="13" xfId="0" applyNumberFormat="1" applyFont="1" applyBorder="1" applyAlignment="1">
      <alignment horizontal="right" vertical="center" wrapText="1"/>
    </xf>
    <xf numFmtId="174" fontId="10" fillId="0" borderId="8" xfId="0" applyNumberFormat="1" applyFont="1" applyBorder="1" applyAlignment="1">
      <alignment horizontal="right" vertical="center" wrapText="1"/>
    </xf>
    <xf numFmtId="39" fontId="10" fillId="0" borderId="8" xfId="0" applyNumberFormat="1" applyFont="1" applyBorder="1" applyAlignment="1">
      <alignment horizontal="right" vertical="center" wrapText="1"/>
    </xf>
    <xf numFmtId="170" fontId="10" fillId="0" borderId="8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NumberFormat="1"/>
    <xf numFmtId="4" fontId="3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/>
    <xf numFmtId="0" fontId="13" fillId="0" borderId="5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/>
    <xf numFmtId="4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175" fontId="10" fillId="0" borderId="8" xfId="0" applyNumberFormat="1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6" fontId="10" fillId="0" borderId="7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167" fontId="10" fillId="0" borderId="16" xfId="0" applyNumberFormat="1" applyFont="1" applyBorder="1" applyAlignment="1">
      <alignment horizontal="right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12" fillId="2" borderId="7" xfId="0" applyFont="1" applyFill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69" fontId="10" fillId="0" borderId="7" xfId="0" applyNumberFormat="1" applyFont="1" applyBorder="1" applyAlignment="1">
      <alignment horizontal="center" vertical="center" wrapText="1"/>
    </xf>
    <xf numFmtId="4" fontId="3" fillId="7" borderId="7" xfId="0" applyNumberFormat="1" applyFont="1" applyFill="1" applyBorder="1" applyAlignment="1">
      <alignment horizontal="right" vertical="center"/>
    </xf>
    <xf numFmtId="169" fontId="8" fillId="2" borderId="7" xfId="0" applyNumberFormat="1" applyFont="1" applyFill="1" applyBorder="1" applyAlignment="1">
      <alignment horizontal="center" vertical="center" wrapText="1"/>
    </xf>
    <xf numFmtId="169" fontId="10" fillId="0" borderId="16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7" borderId="7" xfId="0" applyFill="1" applyBorder="1" applyAlignment="1">
      <alignment horizontal="center" vertical="center" wrapText="1"/>
    </xf>
    <xf numFmtId="169" fontId="8" fillId="2" borderId="0" xfId="0" applyNumberFormat="1" applyFont="1" applyFill="1" applyBorder="1" applyAlignment="1">
      <alignment horizontal="center" vertical="center" wrapText="1"/>
    </xf>
    <xf numFmtId="169" fontId="8" fillId="0" borderId="7" xfId="0" applyNumberFormat="1" applyFont="1" applyBorder="1" applyAlignment="1">
      <alignment horizontal="center" vertical="center" wrapText="1"/>
    </xf>
    <xf numFmtId="169" fontId="8" fillId="2" borderId="12" xfId="0" applyNumberFormat="1" applyFont="1" applyFill="1" applyBorder="1" applyAlignment="1">
      <alignment horizontal="center" vertical="center" wrapText="1"/>
    </xf>
    <xf numFmtId="169" fontId="8" fillId="2" borderId="9" xfId="0" applyNumberFormat="1" applyFont="1" applyFill="1" applyBorder="1" applyAlignment="1">
      <alignment horizontal="center" vertical="center" wrapText="1"/>
    </xf>
    <xf numFmtId="169" fontId="8" fillId="0" borderId="9" xfId="0" applyNumberFormat="1" applyFont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horizontal="center" vertical="center" wrapText="1"/>
    </xf>
    <xf numFmtId="0" fontId="0" fillId="0" borderId="7" xfId="0" applyBorder="1"/>
    <xf numFmtId="0" fontId="0" fillId="8" borderId="7" xfId="0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D6" sqref="D6:E6"/>
    </sheetView>
  </sheetViews>
  <sheetFormatPr defaultRowHeight="15" x14ac:dyDescent="0.25"/>
  <cols>
    <col min="1" max="1" width="30.42578125" style="1" customWidth="1"/>
    <col min="2" max="2" width="11.28515625" style="113" customWidth="1"/>
    <col min="3" max="3" width="14" style="113" customWidth="1"/>
    <col min="4" max="4" width="15.42578125" style="113" customWidth="1"/>
    <col min="5" max="5" width="15.85546875" style="113" customWidth="1"/>
    <col min="6" max="6" width="11.28515625" style="113" bestFit="1" customWidth="1"/>
    <col min="7" max="7" width="15.140625" style="113" customWidth="1"/>
    <col min="8" max="8" width="15.5703125" style="113" customWidth="1"/>
    <col min="9" max="9" width="13.28515625" style="113" customWidth="1"/>
    <col min="10" max="10" width="13.85546875" style="113" customWidth="1"/>
    <col min="11" max="11" width="15.140625" style="113" customWidth="1"/>
    <col min="12" max="12" width="9.140625" style="113"/>
    <col min="13" max="13" width="14.28515625" style="113" customWidth="1"/>
    <col min="14" max="16384" width="9.140625" style="113"/>
  </cols>
  <sheetData>
    <row r="1" spans="1:8" s="1" customFormat="1" x14ac:dyDescent="0.25">
      <c r="A1" s="130" t="s">
        <v>0</v>
      </c>
      <c r="B1" s="131"/>
      <c r="C1" s="131"/>
      <c r="D1" s="131"/>
      <c r="E1" s="131"/>
      <c r="F1" s="131"/>
      <c r="G1" s="131"/>
      <c r="H1" s="131"/>
    </row>
    <row r="2" spans="1:8" s="5" customFormat="1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x14ac:dyDescent="0.25">
      <c r="A3" s="6" t="s">
        <v>9</v>
      </c>
      <c r="B3" s="7">
        <v>0</v>
      </c>
      <c r="C3" s="7">
        <v>0</v>
      </c>
      <c r="D3" s="7">
        <v>3</v>
      </c>
      <c r="E3" s="7">
        <v>12</v>
      </c>
      <c r="F3" s="7">
        <v>0</v>
      </c>
      <c r="G3" s="7">
        <f>SUM(B3:F3)</f>
        <v>15</v>
      </c>
      <c r="H3" s="7">
        <v>0</v>
      </c>
    </row>
    <row r="4" spans="1:8" x14ac:dyDescent="0.25">
      <c r="A4" s="6" t="s">
        <v>10</v>
      </c>
      <c r="B4" s="7">
        <v>0</v>
      </c>
      <c r="C4" s="7">
        <v>0</v>
      </c>
      <c r="D4" s="7">
        <v>1</v>
      </c>
      <c r="E4" s="7">
        <v>1</v>
      </c>
      <c r="F4" s="7"/>
      <c r="G4" s="7">
        <f>SUM(B4:F4)</f>
        <v>2</v>
      </c>
      <c r="H4" s="7">
        <v>0</v>
      </c>
    </row>
    <row r="5" spans="1:8" x14ac:dyDescent="0.25">
      <c r="A5" s="6" t="s">
        <v>11</v>
      </c>
      <c r="B5" s="7">
        <v>0</v>
      </c>
      <c r="C5" s="7">
        <v>0</v>
      </c>
      <c r="D5" s="7">
        <v>2</v>
      </c>
      <c r="E5" s="7">
        <v>3</v>
      </c>
      <c r="F5" s="7">
        <v>0</v>
      </c>
      <c r="G5" s="7">
        <f>SUM(B5:F5)</f>
        <v>5</v>
      </c>
      <c r="H5" s="7">
        <v>0</v>
      </c>
    </row>
    <row r="6" spans="1:8" x14ac:dyDescent="0.25">
      <c r="A6" s="6" t="s">
        <v>12</v>
      </c>
      <c r="B6" s="7">
        <v>0</v>
      </c>
      <c r="C6" s="7">
        <v>0</v>
      </c>
      <c r="D6" s="7">
        <v>24</v>
      </c>
      <c r="E6" s="7">
        <v>100</v>
      </c>
      <c r="F6" s="7">
        <v>0</v>
      </c>
      <c r="G6" s="7">
        <f>SUM(B6:F6)</f>
        <v>124</v>
      </c>
      <c r="H6" s="7"/>
    </row>
    <row r="7" spans="1:8" x14ac:dyDescent="0.25">
      <c r="A7" s="6" t="s">
        <v>13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21">
        <v>0</v>
      </c>
      <c r="H7" s="7">
        <f>SUM(B7:G7)</f>
        <v>1</v>
      </c>
    </row>
    <row r="8" spans="1:8" x14ac:dyDescent="0.25">
      <c r="A8" s="6" t="s">
        <v>14</v>
      </c>
      <c r="B8" s="7">
        <v>0</v>
      </c>
      <c r="C8" s="7">
        <v>0</v>
      </c>
      <c r="D8" s="7">
        <v>1</v>
      </c>
      <c r="E8" s="7">
        <v>2</v>
      </c>
      <c r="F8" s="7">
        <v>0</v>
      </c>
      <c r="G8" s="7">
        <f>SUM(B8:F8)</f>
        <v>3</v>
      </c>
      <c r="H8" s="7">
        <v>0</v>
      </c>
    </row>
    <row r="9" spans="1:8" x14ac:dyDescent="0.25">
      <c r="A9" s="8" t="s">
        <v>15</v>
      </c>
      <c r="B9" s="9">
        <f t="shared" ref="B9:H9" si="0">SUM(B3:B8)</f>
        <v>0</v>
      </c>
      <c r="C9" s="9">
        <f t="shared" si="0"/>
        <v>0</v>
      </c>
      <c r="D9" s="9">
        <f t="shared" si="0"/>
        <v>31</v>
      </c>
      <c r="E9" s="9">
        <f t="shared" si="0"/>
        <v>118</v>
      </c>
      <c r="F9" s="9">
        <f t="shared" si="0"/>
        <v>1</v>
      </c>
      <c r="G9" s="9">
        <f t="shared" si="0"/>
        <v>149</v>
      </c>
      <c r="H9" s="9">
        <f t="shared" si="0"/>
        <v>1</v>
      </c>
    </row>
    <row r="12" spans="1:8" x14ac:dyDescent="0.25">
      <c r="A12" s="130" t="s">
        <v>16</v>
      </c>
      <c r="B12" s="131"/>
      <c r="C12" s="131"/>
      <c r="D12" s="131"/>
      <c r="E12" s="131"/>
      <c r="F12" s="131"/>
      <c r="G12" s="131"/>
      <c r="H12" s="131"/>
    </row>
    <row r="13" spans="1:8" ht="30" x14ac:dyDescent="0.25">
      <c r="A13" s="2" t="s">
        <v>1</v>
      </c>
      <c r="B13" s="114" t="s">
        <v>17</v>
      </c>
      <c r="C13" s="114" t="s">
        <v>3</v>
      </c>
      <c r="D13" s="114" t="s">
        <v>4</v>
      </c>
      <c r="E13" s="114" t="s">
        <v>5</v>
      </c>
      <c r="F13" s="114" t="s">
        <v>6</v>
      </c>
      <c r="G13" s="115" t="s">
        <v>7</v>
      </c>
      <c r="H13" s="115" t="s">
        <v>8</v>
      </c>
    </row>
    <row r="14" spans="1:8" x14ac:dyDescent="0.25">
      <c r="A14" s="6" t="s">
        <v>9</v>
      </c>
      <c r="B14" s="64">
        <v>0</v>
      </c>
      <c r="C14" s="64">
        <v>0</v>
      </c>
      <c r="D14" s="64">
        <v>178637.29</v>
      </c>
      <c r="E14" s="64">
        <v>1246579.8700000001</v>
      </c>
      <c r="F14" s="64">
        <v>0</v>
      </c>
      <c r="G14" s="123">
        <f>SUM(B14:F14)</f>
        <v>1425217.1600000001</v>
      </c>
      <c r="H14" s="64">
        <v>0</v>
      </c>
    </row>
    <row r="15" spans="1:8" x14ac:dyDescent="0.25">
      <c r="A15" s="6" t="s">
        <v>10</v>
      </c>
      <c r="B15" s="64">
        <v>0</v>
      </c>
      <c r="C15" s="64">
        <v>0</v>
      </c>
      <c r="D15" s="64">
        <v>3211.76</v>
      </c>
      <c r="E15" s="64">
        <v>9261</v>
      </c>
      <c r="F15" s="64">
        <v>0</v>
      </c>
      <c r="G15" s="64">
        <f>SUM(B15:F15)</f>
        <v>12472.76</v>
      </c>
      <c r="H15" s="64">
        <v>0</v>
      </c>
    </row>
    <row r="16" spans="1:8" x14ac:dyDescent="0.25">
      <c r="A16" s="6" t="s">
        <v>11</v>
      </c>
      <c r="B16" s="64">
        <v>0</v>
      </c>
      <c r="C16" s="64">
        <v>0</v>
      </c>
      <c r="D16" s="116">
        <v>1771178.6</v>
      </c>
      <c r="E16" s="117">
        <v>897981.87</v>
      </c>
      <c r="F16" s="64">
        <v>0</v>
      </c>
      <c r="G16" s="64">
        <f>SUM(B16:F16)</f>
        <v>2669160.4700000002</v>
      </c>
      <c r="H16" s="64">
        <v>0</v>
      </c>
    </row>
    <row r="17" spans="1:8" x14ac:dyDescent="0.25">
      <c r="A17" s="6" t="s">
        <v>12</v>
      </c>
      <c r="B17" s="64">
        <v>0</v>
      </c>
      <c r="C17" s="64">
        <v>0</v>
      </c>
      <c r="D17" s="65">
        <v>217804.59</v>
      </c>
      <c r="E17" s="64">
        <v>1219353.6000000001</v>
      </c>
      <c r="F17" s="64">
        <v>0</v>
      </c>
      <c r="G17" s="123">
        <f>SUM(B17:F17)</f>
        <v>1437158.1900000002</v>
      </c>
      <c r="H17" s="64">
        <v>0</v>
      </c>
    </row>
    <row r="18" spans="1:8" x14ac:dyDescent="0.25">
      <c r="A18" s="6" t="s">
        <v>13</v>
      </c>
      <c r="B18" s="64">
        <v>0</v>
      </c>
      <c r="C18" s="64">
        <v>0</v>
      </c>
      <c r="D18" s="66">
        <v>0</v>
      </c>
      <c r="E18" s="66">
        <v>0</v>
      </c>
      <c r="F18" s="67">
        <v>86829.03</v>
      </c>
      <c r="G18" s="66">
        <v>0</v>
      </c>
      <c r="H18" s="64">
        <v>86829.03</v>
      </c>
    </row>
    <row r="19" spans="1:8" x14ac:dyDescent="0.25">
      <c r="A19" s="6" t="s">
        <v>14</v>
      </c>
      <c r="B19" s="64">
        <v>0</v>
      </c>
      <c r="C19" s="64">
        <v>0</v>
      </c>
      <c r="D19" s="121">
        <v>761311</v>
      </c>
      <c r="E19" s="121">
        <v>254179.58</v>
      </c>
      <c r="F19" s="68">
        <v>0</v>
      </c>
      <c r="G19" s="123">
        <f>SUM(B19:F19)</f>
        <v>1015490.58</v>
      </c>
      <c r="H19" s="64">
        <v>0</v>
      </c>
    </row>
    <row r="20" spans="1:8" s="119" customFormat="1" x14ac:dyDescent="0.25">
      <c r="A20" s="8" t="s">
        <v>15</v>
      </c>
      <c r="B20" s="118">
        <f t="shared" ref="B20:H20" si="1">SUM(B14:B19)</f>
        <v>0</v>
      </c>
      <c r="C20" s="118">
        <f t="shared" si="1"/>
        <v>0</v>
      </c>
      <c r="D20" s="118">
        <f t="shared" si="1"/>
        <v>2932143.24</v>
      </c>
      <c r="E20" s="118">
        <f t="shared" si="1"/>
        <v>3627355.9200000004</v>
      </c>
      <c r="F20" s="118">
        <f t="shared" si="1"/>
        <v>86829.03</v>
      </c>
      <c r="G20" s="118">
        <f t="shared" si="1"/>
        <v>6559499.1600000011</v>
      </c>
      <c r="H20" s="118">
        <f t="shared" si="1"/>
        <v>86829.03</v>
      </c>
    </row>
    <row r="21" spans="1:8" x14ac:dyDescent="0.25">
      <c r="G21" s="120"/>
    </row>
  </sheetData>
  <mergeCells count="2">
    <mergeCell ref="A12:H12"/>
    <mergeCell ref="A1:H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6" sqref="J16"/>
    </sheetView>
  </sheetViews>
  <sheetFormatPr defaultColWidth="21.28515625" defaultRowHeight="15" x14ac:dyDescent="0.25"/>
  <cols>
    <col min="4" max="4" width="12" bestFit="1" customWidth="1"/>
    <col min="5" max="5" width="10" bestFit="1" customWidth="1"/>
    <col min="6" max="6" width="15.85546875" bestFit="1" customWidth="1"/>
    <col min="7" max="7" width="19.42578125" bestFit="1" customWidth="1"/>
    <col min="8" max="8" width="15.42578125" bestFit="1" customWidth="1"/>
    <col min="9" max="9" width="12.42578125" bestFit="1" customWidth="1"/>
  </cols>
  <sheetData>
    <row r="1" spans="1:11" x14ac:dyDescent="0.25">
      <c r="A1" s="132" t="s">
        <v>896</v>
      </c>
      <c r="B1" s="133"/>
      <c r="C1" s="133"/>
      <c r="D1" s="134"/>
    </row>
    <row r="2" spans="1:11" x14ac:dyDescent="0.25">
      <c r="A2" s="62" t="s">
        <v>519</v>
      </c>
      <c r="B2" s="62" t="s">
        <v>510</v>
      </c>
      <c r="C2" s="62" t="s">
        <v>511</v>
      </c>
      <c r="D2" s="102" t="s">
        <v>512</v>
      </c>
      <c r="E2" s="62" t="s">
        <v>513</v>
      </c>
      <c r="F2" s="62" t="s">
        <v>514</v>
      </c>
      <c r="G2" s="62" t="s">
        <v>515</v>
      </c>
      <c r="H2" s="62" t="s">
        <v>516</v>
      </c>
      <c r="I2" s="102" t="s">
        <v>517</v>
      </c>
      <c r="J2" s="62" t="s">
        <v>518</v>
      </c>
      <c r="K2" s="62" t="s">
        <v>520</v>
      </c>
    </row>
    <row r="3" spans="1:11" ht="24" x14ac:dyDescent="0.25">
      <c r="A3" s="12" t="s">
        <v>36</v>
      </c>
      <c r="B3" s="12" t="s">
        <v>37</v>
      </c>
      <c r="C3" s="12" t="s">
        <v>433</v>
      </c>
      <c r="D3" s="28">
        <v>420</v>
      </c>
      <c r="E3" s="54">
        <v>4.22</v>
      </c>
      <c r="F3" s="12" t="s">
        <v>38</v>
      </c>
      <c r="G3" s="12" t="s">
        <v>39</v>
      </c>
      <c r="H3" s="12" t="s">
        <v>40</v>
      </c>
      <c r="I3" s="26">
        <v>1772.3999999999999</v>
      </c>
      <c r="J3" s="12" t="s">
        <v>30</v>
      </c>
      <c r="K3" s="12" t="s">
        <v>4</v>
      </c>
    </row>
    <row r="4" spans="1:11" ht="36" x14ac:dyDescent="0.25">
      <c r="A4" s="12" t="s">
        <v>41</v>
      </c>
      <c r="B4" s="12" t="s">
        <v>37</v>
      </c>
      <c r="C4" s="12" t="s">
        <v>434</v>
      </c>
      <c r="D4" s="28">
        <v>440</v>
      </c>
      <c r="E4" s="54">
        <v>3.577</v>
      </c>
      <c r="F4" s="12" t="s">
        <v>42</v>
      </c>
      <c r="G4" s="12" t="s">
        <v>43</v>
      </c>
      <c r="H4" s="12" t="s">
        <v>44</v>
      </c>
      <c r="I4" s="26">
        <v>1573.8799999999999</v>
      </c>
      <c r="J4" s="12" t="s">
        <v>30</v>
      </c>
      <c r="K4" s="12" t="s">
        <v>4</v>
      </c>
    </row>
    <row r="5" spans="1:11" x14ac:dyDescent="0.25">
      <c r="A5" s="12" t="s">
        <v>58</v>
      </c>
      <c r="B5" s="12" t="s">
        <v>37</v>
      </c>
      <c r="C5" s="12" t="s">
        <v>437</v>
      </c>
      <c r="D5" s="28">
        <v>816</v>
      </c>
      <c r="E5" s="54">
        <v>3.52</v>
      </c>
      <c r="F5" s="12" t="s">
        <v>59</v>
      </c>
      <c r="G5" s="12" t="s">
        <v>60</v>
      </c>
      <c r="H5" s="12" t="s">
        <v>61</v>
      </c>
      <c r="I5" s="26">
        <v>2872.32</v>
      </c>
      <c r="J5" s="12" t="s">
        <v>30</v>
      </c>
      <c r="K5" s="12" t="s">
        <v>4</v>
      </c>
    </row>
    <row r="6" spans="1:11" x14ac:dyDescent="0.25">
      <c r="A6" s="12" t="s">
        <v>66</v>
      </c>
      <c r="B6" s="12" t="s">
        <v>37</v>
      </c>
      <c r="C6" s="12" t="s">
        <v>439</v>
      </c>
      <c r="D6" s="28">
        <v>2000</v>
      </c>
      <c r="E6" s="54">
        <v>3.2120000000000002</v>
      </c>
      <c r="F6" s="12" t="s">
        <v>67</v>
      </c>
      <c r="G6" s="12" t="s">
        <v>68</v>
      </c>
      <c r="H6" s="12" t="s">
        <v>69</v>
      </c>
      <c r="I6" s="26">
        <v>6424</v>
      </c>
      <c r="J6" s="12" t="s">
        <v>30</v>
      </c>
      <c r="K6" s="12" t="s">
        <v>5</v>
      </c>
    </row>
    <row r="7" spans="1:11" ht="36" x14ac:dyDescent="0.25">
      <c r="A7" s="12" t="s">
        <v>93</v>
      </c>
      <c r="B7" s="12" t="s">
        <v>37</v>
      </c>
      <c r="C7" s="12" t="s">
        <v>444</v>
      </c>
      <c r="D7" s="27">
        <v>490</v>
      </c>
      <c r="E7" s="54">
        <v>4.0369999999999999</v>
      </c>
      <c r="F7" s="12" t="s">
        <v>94</v>
      </c>
      <c r="G7" s="12" t="s">
        <v>95</v>
      </c>
      <c r="H7" s="12" t="s">
        <v>96</v>
      </c>
      <c r="I7" s="26">
        <v>1978.1299999999999</v>
      </c>
      <c r="J7" s="12" t="s">
        <v>30</v>
      </c>
      <c r="K7" s="12" t="s">
        <v>4</v>
      </c>
    </row>
    <row r="8" spans="1:11" ht="24" x14ac:dyDescent="0.25">
      <c r="A8" s="12" t="s">
        <v>97</v>
      </c>
      <c r="B8" s="12" t="s">
        <v>37</v>
      </c>
      <c r="C8" s="12" t="s">
        <v>445</v>
      </c>
      <c r="D8" s="28">
        <v>820</v>
      </c>
      <c r="E8" s="54">
        <v>3.8580000000000001</v>
      </c>
      <c r="F8" s="12" t="s">
        <v>38</v>
      </c>
      <c r="G8" s="12" t="s">
        <v>98</v>
      </c>
      <c r="H8" s="12" t="s">
        <v>40</v>
      </c>
      <c r="I8" s="26">
        <v>3163.56</v>
      </c>
      <c r="J8" s="12" t="s">
        <v>30</v>
      </c>
      <c r="K8" s="12" t="s">
        <v>4</v>
      </c>
    </row>
    <row r="9" spans="1:11" x14ac:dyDescent="0.25">
      <c r="A9" s="12" t="s">
        <v>99</v>
      </c>
      <c r="B9" s="12" t="s">
        <v>37</v>
      </c>
      <c r="C9" s="12" t="s">
        <v>446</v>
      </c>
      <c r="D9" s="28">
        <v>650</v>
      </c>
      <c r="E9" s="54">
        <v>3.218</v>
      </c>
      <c r="F9" s="12" t="s">
        <v>67</v>
      </c>
      <c r="G9" s="12" t="s">
        <v>100</v>
      </c>
      <c r="H9" s="12" t="s">
        <v>69</v>
      </c>
      <c r="I9" s="26">
        <v>2091.6999999999998</v>
      </c>
      <c r="J9" s="12" t="s">
        <v>30</v>
      </c>
      <c r="K9" s="12" t="s">
        <v>4</v>
      </c>
    </row>
    <row r="10" spans="1:11" ht="24" x14ac:dyDescent="0.25">
      <c r="A10" s="12" t="s">
        <v>264</v>
      </c>
      <c r="B10" s="12" t="s">
        <v>37</v>
      </c>
      <c r="C10" s="12" t="s">
        <v>462</v>
      </c>
      <c r="D10" s="28">
        <v>350</v>
      </c>
      <c r="E10" s="54">
        <v>3.2480000000000002</v>
      </c>
      <c r="F10" s="70" t="s">
        <v>80</v>
      </c>
      <c r="G10" s="70" t="s">
        <v>265</v>
      </c>
      <c r="H10" s="70" t="s">
        <v>82</v>
      </c>
      <c r="I10" s="71">
        <v>1136.8000000000002</v>
      </c>
      <c r="J10" s="70" t="s">
        <v>30</v>
      </c>
      <c r="K10" s="70" t="s">
        <v>5</v>
      </c>
    </row>
    <row r="11" spans="1:11" s="10" customFormat="1" x14ac:dyDescent="0.25">
      <c r="A11" s="51" t="s">
        <v>897</v>
      </c>
      <c r="B11" s="51">
        <v>8</v>
      </c>
      <c r="C11" s="51"/>
      <c r="D11" s="51"/>
      <c r="E11" s="51"/>
      <c r="F11" s="51"/>
      <c r="G11" s="50"/>
      <c r="H11" s="51"/>
      <c r="I11" s="106">
        <f>SUM(I3:I10)</f>
        <v>21012.79</v>
      </c>
      <c r="J11" s="51"/>
      <c r="K11" s="51"/>
    </row>
    <row r="14" spans="1:11" x14ac:dyDescent="0.25">
      <c r="B14" s="132" t="s">
        <v>898</v>
      </c>
      <c r="C14" s="133"/>
      <c r="D14" s="133"/>
      <c r="E14" s="133"/>
      <c r="F14" s="133"/>
      <c r="G14" s="133"/>
      <c r="H14" s="133"/>
      <c r="I14" s="135"/>
    </row>
    <row r="15" spans="1:11" ht="30" x14ac:dyDescent="0.25">
      <c r="B15" s="2" t="s">
        <v>1</v>
      </c>
      <c r="C15" s="3" t="s">
        <v>17</v>
      </c>
      <c r="D15" s="72" t="s">
        <v>3</v>
      </c>
      <c r="E15" s="3" t="s">
        <v>4</v>
      </c>
      <c r="F15" s="73" t="s">
        <v>5</v>
      </c>
      <c r="G15" s="73" t="s">
        <v>899</v>
      </c>
      <c r="H15" s="69" t="s">
        <v>6</v>
      </c>
      <c r="I15" s="82" t="s">
        <v>900</v>
      </c>
    </row>
    <row r="16" spans="1:11" x14ac:dyDescent="0.25">
      <c r="B16" s="74" t="s">
        <v>9</v>
      </c>
      <c r="C16" s="75">
        <v>0</v>
      </c>
      <c r="D16" s="75">
        <v>0</v>
      </c>
      <c r="E16" s="75">
        <v>0</v>
      </c>
      <c r="F16" s="76">
        <v>0</v>
      </c>
      <c r="G16" s="77">
        <v>0</v>
      </c>
      <c r="H16" s="21">
        <v>0</v>
      </c>
      <c r="I16" s="77">
        <v>0</v>
      </c>
    </row>
    <row r="17" spans="2:9" x14ac:dyDescent="0.25">
      <c r="B17" s="74" t="s">
        <v>10</v>
      </c>
      <c r="C17" s="75">
        <v>0</v>
      </c>
      <c r="D17" s="75">
        <v>0</v>
      </c>
      <c r="E17" s="75">
        <v>0</v>
      </c>
      <c r="F17" s="76">
        <v>0</v>
      </c>
      <c r="G17" s="77">
        <v>0</v>
      </c>
      <c r="H17" s="21">
        <v>0</v>
      </c>
      <c r="I17" s="77">
        <v>0</v>
      </c>
    </row>
    <row r="18" spans="2:9" x14ac:dyDescent="0.25">
      <c r="B18" s="74" t="s">
        <v>11</v>
      </c>
      <c r="C18" s="75">
        <v>0</v>
      </c>
      <c r="D18" s="75">
        <v>0</v>
      </c>
      <c r="E18" s="75">
        <v>0</v>
      </c>
      <c r="F18" s="76">
        <v>0</v>
      </c>
      <c r="G18" s="77">
        <v>0</v>
      </c>
      <c r="H18" s="21">
        <v>0</v>
      </c>
      <c r="I18" s="77">
        <v>0</v>
      </c>
    </row>
    <row r="19" spans="2:9" x14ac:dyDescent="0.25">
      <c r="B19" s="74" t="s">
        <v>12</v>
      </c>
      <c r="C19" s="75">
        <v>0</v>
      </c>
      <c r="D19" s="75">
        <v>0</v>
      </c>
      <c r="E19" s="75">
        <v>6</v>
      </c>
      <c r="F19" s="76">
        <v>2</v>
      </c>
      <c r="G19" s="77">
        <v>21012.79</v>
      </c>
      <c r="H19" s="21">
        <v>0</v>
      </c>
      <c r="I19" s="77">
        <v>0</v>
      </c>
    </row>
    <row r="20" spans="2:9" x14ac:dyDescent="0.25">
      <c r="B20" s="74" t="s">
        <v>13</v>
      </c>
      <c r="C20" s="75">
        <v>0</v>
      </c>
      <c r="D20" s="75">
        <v>0</v>
      </c>
      <c r="E20" s="75">
        <v>0</v>
      </c>
      <c r="F20" s="76">
        <v>0</v>
      </c>
      <c r="G20" s="77">
        <v>0</v>
      </c>
      <c r="H20" s="21">
        <v>0</v>
      </c>
      <c r="I20" s="77">
        <v>0</v>
      </c>
    </row>
    <row r="21" spans="2:9" x14ac:dyDescent="0.25">
      <c r="B21" s="74" t="s">
        <v>14</v>
      </c>
      <c r="C21" s="75">
        <v>0</v>
      </c>
      <c r="D21" s="75">
        <v>0</v>
      </c>
      <c r="E21" s="75">
        <v>0</v>
      </c>
      <c r="F21" s="76">
        <v>0</v>
      </c>
      <c r="G21" s="77">
        <v>0</v>
      </c>
      <c r="H21" s="21">
        <v>0</v>
      </c>
      <c r="I21" s="77">
        <v>0</v>
      </c>
    </row>
    <row r="22" spans="2:9" x14ac:dyDescent="0.25">
      <c r="B22" s="78" t="s">
        <v>15</v>
      </c>
      <c r="C22" s="75">
        <f>SUM(C16:C21)</f>
        <v>0</v>
      </c>
      <c r="D22" s="75">
        <f>SUM(D16:D21)</f>
        <v>0</v>
      </c>
      <c r="E22" s="75">
        <f>SUBTOTAL(9,E16:E21)</f>
        <v>6</v>
      </c>
      <c r="F22" s="76">
        <f>SUBTOTAL(9,F16:F21)</f>
        <v>2</v>
      </c>
      <c r="G22" s="79">
        <f>SUM(G16:G21)</f>
        <v>21012.79</v>
      </c>
      <c r="H22" s="21">
        <f>SUBTOTAL(9,H16:H21)</f>
        <v>0</v>
      </c>
      <c r="I22" s="79">
        <f>SUBTOTAL(9,I16:I21)</f>
        <v>0</v>
      </c>
    </row>
  </sheetData>
  <autoFilter ref="A2:K11"/>
  <mergeCells count="2">
    <mergeCell ref="A1:D1"/>
    <mergeCell ref="B14:I1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6" sqref="K6:K9"/>
    </sheetView>
  </sheetViews>
  <sheetFormatPr defaultColWidth="17" defaultRowHeight="15" x14ac:dyDescent="0.25"/>
  <cols>
    <col min="1" max="1" width="20.85546875" customWidth="1"/>
    <col min="2" max="2" width="17.42578125" customWidth="1"/>
    <col min="5" max="5" width="10" bestFit="1" customWidth="1"/>
  </cols>
  <sheetData>
    <row r="1" spans="1:11" ht="24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256</v>
      </c>
      <c r="B2" s="12" t="s">
        <v>257</v>
      </c>
      <c r="C2" s="12" t="s">
        <v>464</v>
      </c>
      <c r="D2" s="56">
        <v>1325</v>
      </c>
      <c r="E2" s="54">
        <v>5.2549999999999999</v>
      </c>
      <c r="F2" s="12" t="s">
        <v>258</v>
      </c>
      <c r="G2" s="12" t="s">
        <v>259</v>
      </c>
      <c r="H2" s="12" t="s">
        <v>260</v>
      </c>
      <c r="I2" s="26">
        <v>6962.875</v>
      </c>
      <c r="J2" s="12" t="s">
        <v>30</v>
      </c>
      <c r="K2" s="12" t="s">
        <v>4</v>
      </c>
    </row>
    <row r="3" spans="1:11" ht="36" x14ac:dyDescent="0.25">
      <c r="A3" s="12" t="s">
        <v>261</v>
      </c>
      <c r="B3" s="12" t="s">
        <v>257</v>
      </c>
      <c r="C3" s="12" t="s">
        <v>471</v>
      </c>
      <c r="D3" s="27">
        <v>640</v>
      </c>
      <c r="E3" s="54">
        <v>4.0880000000000001</v>
      </c>
      <c r="F3" s="12" t="s">
        <v>129</v>
      </c>
      <c r="G3" s="12" t="s">
        <v>262</v>
      </c>
      <c r="H3" s="12" t="s">
        <v>263</v>
      </c>
      <c r="I3" s="26">
        <v>2616.3200000000002</v>
      </c>
      <c r="J3" s="12" t="s">
        <v>30</v>
      </c>
      <c r="K3" s="12" t="s">
        <v>4</v>
      </c>
    </row>
    <row r="4" spans="1:11" ht="36" x14ac:dyDescent="0.25">
      <c r="A4" s="12" t="s">
        <v>266</v>
      </c>
      <c r="B4" s="12" t="s">
        <v>257</v>
      </c>
      <c r="C4" s="12" t="s">
        <v>448</v>
      </c>
      <c r="D4" s="56">
        <v>392</v>
      </c>
      <c r="E4" s="54">
        <v>4.13</v>
      </c>
      <c r="F4" s="12" t="s">
        <v>170</v>
      </c>
      <c r="G4" s="12" t="s">
        <v>267</v>
      </c>
      <c r="H4" s="12" t="s">
        <v>172</v>
      </c>
      <c r="I4" s="26">
        <v>1618.96</v>
      </c>
      <c r="J4" s="12" t="s">
        <v>30</v>
      </c>
      <c r="K4" s="12" t="s">
        <v>4</v>
      </c>
    </row>
    <row r="5" spans="1:11" x14ac:dyDescent="0.25">
      <c r="A5" s="12" t="s">
        <v>363</v>
      </c>
      <c r="B5" s="12" t="s">
        <v>257</v>
      </c>
      <c r="C5" s="12" t="s">
        <v>486</v>
      </c>
      <c r="D5" s="28">
        <v>4200</v>
      </c>
      <c r="E5" s="54">
        <v>3.1219999999999999</v>
      </c>
      <c r="F5" s="12" t="s">
        <v>131</v>
      </c>
      <c r="G5" s="12" t="s">
        <v>789</v>
      </c>
      <c r="H5" s="12" t="s">
        <v>132</v>
      </c>
      <c r="I5" s="26">
        <v>13112.4</v>
      </c>
      <c r="J5" s="12" t="s">
        <v>30</v>
      </c>
      <c r="K5" s="12" t="s">
        <v>5</v>
      </c>
    </row>
    <row r="6" spans="1:11" x14ac:dyDescent="0.25">
      <c r="A6" s="16" t="s">
        <v>364</v>
      </c>
      <c r="B6" s="16" t="s">
        <v>257</v>
      </c>
      <c r="C6" s="16" t="s">
        <v>487</v>
      </c>
      <c r="D6" s="55">
        <v>3780</v>
      </c>
      <c r="E6" s="53">
        <v>2.4500000000000002</v>
      </c>
      <c r="F6" s="16" t="s">
        <v>365</v>
      </c>
      <c r="G6" s="16" t="s">
        <v>366</v>
      </c>
      <c r="H6" s="16" t="s">
        <v>367</v>
      </c>
      <c r="I6" s="26">
        <v>9261</v>
      </c>
      <c r="J6" s="16" t="s">
        <v>368</v>
      </c>
      <c r="K6" s="16" t="s">
        <v>5</v>
      </c>
    </row>
    <row r="7" spans="1:11" x14ac:dyDescent="0.25">
      <c r="A7" s="12" t="s">
        <v>369</v>
      </c>
      <c r="B7" s="12" t="s">
        <v>257</v>
      </c>
      <c r="C7" s="12" t="s">
        <v>488</v>
      </c>
      <c r="D7" s="27">
        <v>904.72</v>
      </c>
      <c r="E7" s="54">
        <v>3.55</v>
      </c>
      <c r="F7" s="12" t="s">
        <v>299</v>
      </c>
      <c r="G7" s="12" t="s">
        <v>370</v>
      </c>
      <c r="H7" s="12" t="s">
        <v>301</v>
      </c>
      <c r="I7" s="26">
        <v>3211.7559999999999</v>
      </c>
      <c r="J7" s="12" t="s">
        <v>368</v>
      </c>
      <c r="K7" s="12" t="s">
        <v>4</v>
      </c>
    </row>
    <row r="8" spans="1:11" ht="36" x14ac:dyDescent="0.25">
      <c r="A8" s="12" t="s">
        <v>376</v>
      </c>
      <c r="B8" s="12" t="s">
        <v>257</v>
      </c>
      <c r="C8" s="12" t="s">
        <v>491</v>
      </c>
      <c r="D8" s="58">
        <v>560</v>
      </c>
      <c r="E8" s="54">
        <v>3.24</v>
      </c>
      <c r="F8" s="12" t="s">
        <v>170</v>
      </c>
      <c r="G8" s="12" t="s">
        <v>377</v>
      </c>
      <c r="H8" s="12" t="s">
        <v>172</v>
      </c>
      <c r="I8" s="59">
        <v>1814.4</v>
      </c>
      <c r="J8" s="12" t="s">
        <v>14</v>
      </c>
      <c r="K8" s="12" t="s">
        <v>5</v>
      </c>
    </row>
    <row r="9" spans="1:11" ht="24" x14ac:dyDescent="0.25">
      <c r="A9" s="12" t="s">
        <v>363</v>
      </c>
      <c r="B9" s="12" t="s">
        <v>257</v>
      </c>
      <c r="C9" s="12" t="s">
        <v>486</v>
      </c>
      <c r="D9" s="28">
        <v>9500</v>
      </c>
      <c r="E9" s="54">
        <v>3.649</v>
      </c>
      <c r="F9" s="12" t="s">
        <v>389</v>
      </c>
      <c r="G9" s="12" t="s">
        <v>390</v>
      </c>
      <c r="H9" s="12" t="s">
        <v>124</v>
      </c>
      <c r="I9" s="26">
        <v>34665.5</v>
      </c>
      <c r="J9" s="12" t="s">
        <v>382</v>
      </c>
      <c r="K9" s="12" t="s">
        <v>5</v>
      </c>
    </row>
    <row r="10" spans="1:11" x14ac:dyDescent="0.25">
      <c r="A10" s="12" t="s">
        <v>411</v>
      </c>
      <c r="B10" s="12" t="s">
        <v>257</v>
      </c>
      <c r="C10" s="12" t="s">
        <v>488</v>
      </c>
      <c r="D10" s="27">
        <v>767.05</v>
      </c>
      <c r="E10" s="54">
        <v>3.46</v>
      </c>
      <c r="F10" s="12" t="s">
        <v>78</v>
      </c>
      <c r="G10" s="12" t="s">
        <v>412</v>
      </c>
      <c r="H10" s="12" t="s">
        <v>131</v>
      </c>
      <c r="I10" s="26">
        <v>2653.9929999999999</v>
      </c>
      <c r="J10" s="12" t="s">
        <v>393</v>
      </c>
      <c r="K10" s="12" t="s">
        <v>4</v>
      </c>
    </row>
    <row r="11" spans="1:11" s="10" customFormat="1" x14ac:dyDescent="0.25">
      <c r="A11" s="51" t="s">
        <v>897</v>
      </c>
      <c r="B11" s="51">
        <v>9</v>
      </c>
      <c r="C11" s="51"/>
      <c r="D11" s="51"/>
      <c r="E11" s="51"/>
      <c r="F11" s="51"/>
      <c r="G11" s="50"/>
      <c r="H11" s="51"/>
      <c r="I11" s="106">
        <v>75917.210000000006</v>
      </c>
      <c r="J11" s="51"/>
      <c r="K11" s="51"/>
    </row>
    <row r="13" spans="1:11" x14ac:dyDescent="0.25">
      <c r="B13" s="132" t="s">
        <v>898</v>
      </c>
      <c r="C13" s="133"/>
      <c r="D13" s="133"/>
      <c r="E13" s="133"/>
      <c r="F13" s="133"/>
      <c r="G13" s="133"/>
      <c r="H13" s="133"/>
      <c r="I13" s="135"/>
    </row>
    <row r="14" spans="1:11" ht="30" x14ac:dyDescent="0.25">
      <c r="B14" s="2" t="s">
        <v>1</v>
      </c>
      <c r="C14" s="3" t="s">
        <v>17</v>
      </c>
      <c r="D14" s="72" t="s">
        <v>3</v>
      </c>
      <c r="E14" s="3" t="s">
        <v>4</v>
      </c>
      <c r="F14" s="73" t="s">
        <v>5</v>
      </c>
      <c r="G14" s="73" t="s">
        <v>899</v>
      </c>
      <c r="H14" s="69" t="s">
        <v>6</v>
      </c>
      <c r="I14" s="82" t="s">
        <v>900</v>
      </c>
    </row>
    <row r="15" spans="1:11" x14ac:dyDescent="0.25">
      <c r="B15" s="74" t="s">
        <v>9</v>
      </c>
      <c r="C15" s="75">
        <v>0</v>
      </c>
      <c r="D15" s="75">
        <v>0</v>
      </c>
      <c r="E15" s="75">
        <v>1</v>
      </c>
      <c r="F15" s="76">
        <v>0</v>
      </c>
      <c r="G15" s="77">
        <v>2653.99</v>
      </c>
      <c r="H15" s="21">
        <v>0</v>
      </c>
      <c r="I15" s="77">
        <v>0</v>
      </c>
    </row>
    <row r="16" spans="1:11" x14ac:dyDescent="0.25">
      <c r="B16" s="74" t="s">
        <v>10</v>
      </c>
      <c r="C16" s="75">
        <v>0</v>
      </c>
      <c r="D16" s="75">
        <v>0</v>
      </c>
      <c r="E16" s="75">
        <v>1</v>
      </c>
      <c r="F16" s="76">
        <v>1</v>
      </c>
      <c r="G16" s="77">
        <v>12472.76</v>
      </c>
      <c r="H16" s="21">
        <v>0</v>
      </c>
      <c r="I16" s="77">
        <v>0</v>
      </c>
    </row>
    <row r="17" spans="2:9" x14ac:dyDescent="0.25">
      <c r="B17" s="74" t="s">
        <v>11</v>
      </c>
      <c r="C17" s="75">
        <v>0</v>
      </c>
      <c r="D17" s="75">
        <v>0</v>
      </c>
      <c r="E17" s="75">
        <v>0</v>
      </c>
      <c r="F17" s="76">
        <v>1</v>
      </c>
      <c r="G17" s="77">
        <v>34665.5</v>
      </c>
      <c r="H17" s="21">
        <v>0</v>
      </c>
      <c r="I17" s="77">
        <v>0</v>
      </c>
    </row>
    <row r="18" spans="2:9" x14ac:dyDescent="0.25">
      <c r="B18" s="74" t="s">
        <v>12</v>
      </c>
      <c r="C18" s="75">
        <v>0</v>
      </c>
      <c r="D18" s="75">
        <v>0</v>
      </c>
      <c r="E18" s="75">
        <v>3</v>
      </c>
      <c r="F18" s="76">
        <v>1</v>
      </c>
      <c r="G18" s="77">
        <v>24310.560000000001</v>
      </c>
      <c r="H18" s="21">
        <v>0</v>
      </c>
      <c r="I18" s="77">
        <v>0</v>
      </c>
    </row>
    <row r="19" spans="2:9" x14ac:dyDescent="0.25">
      <c r="B19" s="74" t="s">
        <v>13</v>
      </c>
      <c r="C19" s="75">
        <v>0</v>
      </c>
      <c r="D19" s="75">
        <v>0</v>
      </c>
      <c r="E19" s="75">
        <v>0</v>
      </c>
      <c r="F19" s="76">
        <v>0</v>
      </c>
      <c r="G19" s="77">
        <v>0</v>
      </c>
      <c r="H19" s="21">
        <v>0</v>
      </c>
      <c r="I19" s="77">
        <v>0</v>
      </c>
    </row>
    <row r="20" spans="2:9" x14ac:dyDescent="0.25">
      <c r="B20" s="74" t="s">
        <v>14</v>
      </c>
      <c r="C20" s="75">
        <v>0</v>
      </c>
      <c r="D20" s="75">
        <v>0</v>
      </c>
      <c r="E20" s="75">
        <v>0</v>
      </c>
      <c r="F20" s="76">
        <v>1</v>
      </c>
      <c r="G20" s="77">
        <v>1814.4</v>
      </c>
      <c r="H20" s="21">
        <v>0</v>
      </c>
      <c r="I20" s="77">
        <v>0</v>
      </c>
    </row>
    <row r="21" spans="2:9" x14ac:dyDescent="0.25">
      <c r="B21" s="78" t="s">
        <v>15</v>
      </c>
      <c r="C21" s="75">
        <f>SUM(C15:C20)</f>
        <v>0</v>
      </c>
      <c r="D21" s="75">
        <f>SUM(D15:D20)</f>
        <v>0</v>
      </c>
      <c r="E21" s="75">
        <f>SUBTOTAL(9,E15:E20)</f>
        <v>5</v>
      </c>
      <c r="F21" s="76">
        <f>SUBTOTAL(9,F15:F20)</f>
        <v>4</v>
      </c>
      <c r="G21" s="79">
        <f>SUM(G15:G20)</f>
        <v>75917.209999999992</v>
      </c>
      <c r="H21" s="21">
        <f>SUBTOTAL(9,H15:H20)</f>
        <v>0</v>
      </c>
      <c r="I21" s="79">
        <f>SUBTOTAL(9,I15:I20)</f>
        <v>0</v>
      </c>
    </row>
  </sheetData>
  <autoFilter ref="A1:K11"/>
  <mergeCells count="1">
    <mergeCell ref="B13:I1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0" sqref="E10"/>
    </sheetView>
  </sheetViews>
  <sheetFormatPr defaultColWidth="22.7109375" defaultRowHeight="15" x14ac:dyDescent="0.25"/>
  <cols>
    <col min="2" max="2" width="17.85546875" bestFit="1" customWidth="1"/>
    <col min="4" max="4" width="13.140625" bestFit="1" customWidth="1"/>
    <col min="5" max="5" width="11.42578125" bestFit="1" customWidth="1"/>
    <col min="6" max="6" width="15.85546875" bestFit="1" customWidth="1"/>
    <col min="7" max="7" width="19.42578125" bestFit="1" customWidth="1"/>
    <col min="8" max="8" width="15.42578125" bestFit="1" customWidth="1"/>
    <col min="9" max="9" width="12.7109375" bestFit="1" customWidth="1"/>
    <col min="10" max="10" width="22.140625" bestFit="1" customWidth="1"/>
    <col min="11" max="11" width="19.1406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345</v>
      </c>
      <c r="B2" s="12" t="s">
        <v>346</v>
      </c>
      <c r="C2" s="12" t="s">
        <v>481</v>
      </c>
      <c r="D2" s="28">
        <v>4889.8999999999996</v>
      </c>
      <c r="E2" s="54">
        <v>3.5309986000000002</v>
      </c>
      <c r="F2" s="12" t="s">
        <v>65</v>
      </c>
      <c r="G2" s="12" t="s">
        <v>785</v>
      </c>
      <c r="H2" s="12" t="s">
        <v>347</v>
      </c>
      <c r="I2" s="26">
        <v>17266.23005414</v>
      </c>
      <c r="J2" s="12" t="s">
        <v>30</v>
      </c>
      <c r="K2" s="12" t="s">
        <v>4</v>
      </c>
    </row>
    <row r="3" spans="1:11" ht="24" x14ac:dyDescent="0.25">
      <c r="A3" s="12" t="s">
        <v>345</v>
      </c>
      <c r="B3" s="12" t="s">
        <v>346</v>
      </c>
      <c r="C3" s="12" t="s">
        <v>481</v>
      </c>
      <c r="D3" s="28">
        <v>5250.17</v>
      </c>
      <c r="E3" s="54">
        <v>3.2887</v>
      </c>
      <c r="F3" s="12" t="s">
        <v>312</v>
      </c>
      <c r="G3" s="12" t="s">
        <v>786</v>
      </c>
      <c r="H3" s="12" t="s">
        <v>348</v>
      </c>
      <c r="I3" s="26">
        <v>17266.234079000002</v>
      </c>
      <c r="J3" s="12" t="s">
        <v>30</v>
      </c>
      <c r="K3" s="12" t="s">
        <v>4</v>
      </c>
    </row>
    <row r="4" spans="1:11" ht="24" x14ac:dyDescent="0.25">
      <c r="A4" s="12" t="s">
        <v>345</v>
      </c>
      <c r="B4" s="12" t="s">
        <v>346</v>
      </c>
      <c r="C4" s="12" t="s">
        <v>481</v>
      </c>
      <c r="D4" s="28">
        <v>31201.81</v>
      </c>
      <c r="E4" s="54">
        <v>3.6240000000000001</v>
      </c>
      <c r="F4" s="12" t="s">
        <v>349</v>
      </c>
      <c r="G4" s="12" t="s">
        <v>787</v>
      </c>
      <c r="H4" s="12" t="s">
        <v>350</v>
      </c>
      <c r="I4" s="26">
        <v>113075.35944000001</v>
      </c>
      <c r="J4" s="12" t="s">
        <v>30</v>
      </c>
      <c r="K4" s="12" t="s">
        <v>4</v>
      </c>
    </row>
    <row r="5" spans="1:11" s="10" customFormat="1" x14ac:dyDescent="0.25">
      <c r="A5" s="51" t="s">
        <v>897</v>
      </c>
      <c r="B5" s="51">
        <v>3</v>
      </c>
      <c r="C5" s="51"/>
      <c r="D5" s="51"/>
      <c r="E5" s="51"/>
      <c r="F5" s="51"/>
      <c r="G5" s="50"/>
      <c r="H5" s="51"/>
      <c r="I5" s="106">
        <f>SUM(I2:I4)</f>
        <v>147607.82357314002</v>
      </c>
      <c r="J5" s="51"/>
      <c r="K5" s="51"/>
    </row>
    <row r="7" spans="1:11" x14ac:dyDescent="0.25">
      <c r="B7" s="132" t="s">
        <v>898</v>
      </c>
      <c r="C7" s="133"/>
      <c r="D7" s="133"/>
      <c r="E7" s="133"/>
      <c r="F7" s="133"/>
      <c r="G7" s="133"/>
      <c r="H7" s="133"/>
      <c r="I7" s="135"/>
    </row>
    <row r="8" spans="1:11" ht="30" x14ac:dyDescent="0.25">
      <c r="B8" s="2" t="s">
        <v>1</v>
      </c>
      <c r="C8" s="3" t="s">
        <v>17</v>
      </c>
      <c r="D8" s="72" t="s">
        <v>3</v>
      </c>
      <c r="E8" s="3" t="s">
        <v>4</v>
      </c>
      <c r="F8" s="73" t="s">
        <v>5</v>
      </c>
      <c r="G8" s="73" t="s">
        <v>899</v>
      </c>
      <c r="H8" s="69" t="s">
        <v>6</v>
      </c>
      <c r="I8" s="82" t="s">
        <v>900</v>
      </c>
    </row>
    <row r="9" spans="1:11" x14ac:dyDescent="0.25">
      <c r="B9" s="74" t="s">
        <v>9</v>
      </c>
      <c r="C9" s="75">
        <v>0</v>
      </c>
      <c r="D9" s="75">
        <v>0</v>
      </c>
      <c r="E9" s="75">
        <v>0</v>
      </c>
      <c r="F9" s="76">
        <v>0</v>
      </c>
      <c r="G9" s="77">
        <v>0</v>
      </c>
      <c r="H9" s="21">
        <v>0</v>
      </c>
      <c r="I9" s="77">
        <v>0</v>
      </c>
    </row>
    <row r="10" spans="1:11" x14ac:dyDescent="0.25">
      <c r="B10" s="74" t="s">
        <v>10</v>
      </c>
      <c r="C10" s="75">
        <v>0</v>
      </c>
      <c r="D10" s="75">
        <v>0</v>
      </c>
      <c r="E10" s="75">
        <v>0</v>
      </c>
      <c r="F10" s="76">
        <v>0</v>
      </c>
      <c r="G10" s="77">
        <v>0</v>
      </c>
      <c r="H10" s="21">
        <v>0</v>
      </c>
      <c r="I10" s="77">
        <v>0</v>
      </c>
    </row>
    <row r="11" spans="1:11" x14ac:dyDescent="0.25">
      <c r="B11" s="74" t="s">
        <v>11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12</v>
      </c>
      <c r="C12" s="75">
        <v>0</v>
      </c>
      <c r="D12" s="75">
        <v>0</v>
      </c>
      <c r="E12" s="75">
        <v>3</v>
      </c>
      <c r="F12" s="76">
        <v>0</v>
      </c>
      <c r="G12" s="77">
        <v>147607.82</v>
      </c>
      <c r="H12" s="21">
        <v>0</v>
      </c>
      <c r="I12" s="77">
        <v>0</v>
      </c>
    </row>
    <row r="13" spans="1:11" x14ac:dyDescent="0.25">
      <c r="B13" s="74" t="s">
        <v>13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14</v>
      </c>
      <c r="C14" s="75">
        <v>0</v>
      </c>
      <c r="D14" s="75">
        <v>0</v>
      </c>
      <c r="E14" s="75">
        <v>0</v>
      </c>
      <c r="F14" s="76">
        <v>0</v>
      </c>
      <c r="G14" s="77">
        <v>0</v>
      </c>
      <c r="H14" s="21">
        <v>0</v>
      </c>
      <c r="I14" s="77">
        <v>0</v>
      </c>
    </row>
    <row r="15" spans="1:11" x14ac:dyDescent="0.25">
      <c r="B15" s="78" t="s">
        <v>15</v>
      </c>
      <c r="C15" s="75">
        <f>SUM(C9:C14)</f>
        <v>0</v>
      </c>
      <c r="D15" s="75">
        <f>SUM(D9:D14)</f>
        <v>0</v>
      </c>
      <c r="E15" s="75">
        <f>SUBTOTAL(9,E9:E14)</f>
        <v>3</v>
      </c>
      <c r="F15" s="76">
        <f>SUBTOTAL(9,F9:F14)</f>
        <v>0</v>
      </c>
      <c r="G15" s="79">
        <f>SUM(G9:G14)</f>
        <v>147607.82</v>
      </c>
      <c r="H15" s="21">
        <f>SUBTOTAL(9,H9:H14)</f>
        <v>0</v>
      </c>
      <c r="I15" s="79">
        <f>SUBTOTAL(9,I9:I14)</f>
        <v>0</v>
      </c>
    </row>
  </sheetData>
  <autoFilter ref="A1:K5"/>
  <mergeCells count="1">
    <mergeCell ref="B7:I7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L21" sqref="L21"/>
    </sheetView>
  </sheetViews>
  <sheetFormatPr defaultColWidth="21.7109375" defaultRowHeight="15" x14ac:dyDescent="0.25"/>
  <cols>
    <col min="1" max="1" width="19.7109375" bestFit="1" customWidth="1"/>
    <col min="2" max="2" width="17.85546875" bestFit="1" customWidth="1"/>
    <col min="4" max="4" width="13.140625" bestFit="1" customWidth="1"/>
    <col min="5" max="5" width="11.42578125" bestFit="1" customWidth="1"/>
    <col min="9" max="9" width="19.7109375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112</v>
      </c>
      <c r="B2" s="12" t="s">
        <v>113</v>
      </c>
      <c r="C2" s="12" t="s">
        <v>448</v>
      </c>
      <c r="D2" s="56">
        <v>786</v>
      </c>
      <c r="E2" s="54">
        <v>5.3689999999999998</v>
      </c>
      <c r="F2" s="12" t="s">
        <v>102</v>
      </c>
      <c r="G2" s="12" t="s">
        <v>114</v>
      </c>
      <c r="H2" s="12" t="s">
        <v>104</v>
      </c>
      <c r="I2" s="26">
        <v>4220.0339999999997</v>
      </c>
      <c r="J2" s="12" t="s">
        <v>30</v>
      </c>
      <c r="K2" s="12" t="s">
        <v>5</v>
      </c>
    </row>
    <row r="3" spans="1:11" x14ac:dyDescent="0.25">
      <c r="A3" s="12" t="s">
        <v>115</v>
      </c>
      <c r="B3" s="12" t="s">
        <v>113</v>
      </c>
      <c r="C3" s="12" t="s">
        <v>435</v>
      </c>
      <c r="D3" s="28">
        <v>1760</v>
      </c>
      <c r="E3" s="54">
        <v>3.778</v>
      </c>
      <c r="F3" s="12" t="s">
        <v>102</v>
      </c>
      <c r="G3" s="12" t="s">
        <v>116</v>
      </c>
      <c r="H3" s="12" t="s">
        <v>104</v>
      </c>
      <c r="I3" s="26">
        <v>6649.28</v>
      </c>
      <c r="J3" s="12" t="s">
        <v>30</v>
      </c>
      <c r="K3" s="12" t="s">
        <v>5</v>
      </c>
    </row>
    <row r="4" spans="1:11" x14ac:dyDescent="0.25">
      <c r="A4" s="12" t="s">
        <v>121</v>
      </c>
      <c r="B4" s="12" t="s">
        <v>113</v>
      </c>
      <c r="C4" s="12" t="s">
        <v>450</v>
      </c>
      <c r="D4" s="56">
        <v>1420</v>
      </c>
      <c r="E4" s="54">
        <v>4.1100000000000003</v>
      </c>
      <c r="F4" s="12" t="s">
        <v>122</v>
      </c>
      <c r="G4" s="12" t="s">
        <v>123</v>
      </c>
      <c r="H4" s="12" t="s">
        <v>124</v>
      </c>
      <c r="I4" s="26">
        <v>5836.2000000000007</v>
      </c>
      <c r="J4" s="12" t="s">
        <v>30</v>
      </c>
      <c r="K4" s="12" t="s">
        <v>5</v>
      </c>
    </row>
    <row r="5" spans="1:11" ht="24" x14ac:dyDescent="0.25">
      <c r="A5" s="12" t="s">
        <v>212</v>
      </c>
      <c r="B5" s="12" t="s">
        <v>113</v>
      </c>
      <c r="C5" s="12" t="s">
        <v>467</v>
      </c>
      <c r="D5" s="28">
        <v>600</v>
      </c>
      <c r="E5" s="54">
        <v>3.218</v>
      </c>
      <c r="F5" s="12" t="s">
        <v>67</v>
      </c>
      <c r="G5" s="12" t="s">
        <v>213</v>
      </c>
      <c r="H5" s="12" t="s">
        <v>69</v>
      </c>
      <c r="I5" s="26">
        <v>1930.8</v>
      </c>
      <c r="J5" s="12" t="s">
        <v>30</v>
      </c>
      <c r="K5" s="12" t="s">
        <v>5</v>
      </c>
    </row>
    <row r="6" spans="1:11" ht="24" x14ac:dyDescent="0.25">
      <c r="A6" s="12" t="s">
        <v>214</v>
      </c>
      <c r="B6" s="12" t="s">
        <v>113</v>
      </c>
      <c r="C6" s="12" t="s">
        <v>467</v>
      </c>
      <c r="D6" s="28">
        <v>1485</v>
      </c>
      <c r="E6" s="54">
        <v>3.89</v>
      </c>
      <c r="F6" s="12" t="s">
        <v>215</v>
      </c>
      <c r="G6" s="12" t="s">
        <v>216</v>
      </c>
      <c r="H6" s="12" t="s">
        <v>217</v>
      </c>
      <c r="I6" s="26">
        <v>5776.6500000000005</v>
      </c>
      <c r="J6" s="12" t="s">
        <v>30</v>
      </c>
      <c r="K6" s="12" t="s">
        <v>5</v>
      </c>
    </row>
    <row r="7" spans="1:11" ht="24" x14ac:dyDescent="0.25">
      <c r="A7" s="12" t="s">
        <v>218</v>
      </c>
      <c r="B7" s="12" t="s">
        <v>113</v>
      </c>
      <c r="C7" s="12" t="s">
        <v>441</v>
      </c>
      <c r="D7" s="28">
        <v>1495</v>
      </c>
      <c r="E7" s="54">
        <v>3.28</v>
      </c>
      <c r="F7" s="12" t="s">
        <v>120</v>
      </c>
      <c r="G7" s="12" t="s">
        <v>219</v>
      </c>
      <c r="H7" s="12" t="s">
        <v>220</v>
      </c>
      <c r="I7" s="26">
        <v>4903.5999999999995</v>
      </c>
      <c r="J7" s="12" t="s">
        <v>30</v>
      </c>
      <c r="K7" s="12" t="s">
        <v>5</v>
      </c>
    </row>
    <row r="8" spans="1:11" ht="24" x14ac:dyDescent="0.25">
      <c r="A8" s="12" t="s">
        <v>221</v>
      </c>
      <c r="B8" s="12" t="s">
        <v>113</v>
      </c>
      <c r="C8" s="12" t="s">
        <v>468</v>
      </c>
      <c r="D8" s="28">
        <v>1495</v>
      </c>
      <c r="E8" s="54">
        <v>3.2149999999999999</v>
      </c>
      <c r="F8" s="12" t="s">
        <v>222</v>
      </c>
      <c r="G8" s="12" t="s">
        <v>223</v>
      </c>
      <c r="H8" s="12" t="s">
        <v>224</v>
      </c>
      <c r="I8" s="26">
        <v>4806.4250000000002</v>
      </c>
      <c r="J8" s="12" t="s">
        <v>30</v>
      </c>
      <c r="K8" s="12" t="s">
        <v>5</v>
      </c>
    </row>
    <row r="9" spans="1:11" ht="24" x14ac:dyDescent="0.25">
      <c r="A9" s="12" t="s">
        <v>225</v>
      </c>
      <c r="B9" s="12" t="s">
        <v>113</v>
      </c>
      <c r="C9" s="12" t="s">
        <v>468</v>
      </c>
      <c r="D9" s="28">
        <v>2250</v>
      </c>
      <c r="E9" s="54">
        <v>3.21</v>
      </c>
      <c r="F9" s="12" t="s">
        <v>226</v>
      </c>
      <c r="G9" s="12" t="s">
        <v>227</v>
      </c>
      <c r="H9" s="12" t="s">
        <v>76</v>
      </c>
      <c r="I9" s="26">
        <v>7222.5</v>
      </c>
      <c r="J9" s="12" t="s">
        <v>30</v>
      </c>
      <c r="K9" s="12" t="s">
        <v>5</v>
      </c>
    </row>
    <row r="10" spans="1:11" x14ac:dyDescent="0.25">
      <c r="A10" s="12" t="s">
        <v>228</v>
      </c>
      <c r="B10" s="12" t="s">
        <v>113</v>
      </c>
      <c r="C10" s="12" t="s">
        <v>435</v>
      </c>
      <c r="D10" s="28">
        <v>1750</v>
      </c>
      <c r="E10" s="54">
        <v>3.2010000000000001</v>
      </c>
      <c r="F10" s="12" t="s">
        <v>229</v>
      </c>
      <c r="G10" s="12" t="s">
        <v>230</v>
      </c>
      <c r="H10" s="12" t="s">
        <v>231</v>
      </c>
      <c r="I10" s="26">
        <v>5601.75</v>
      </c>
      <c r="J10" s="12" t="s">
        <v>30</v>
      </c>
      <c r="K10" s="12" t="s">
        <v>5</v>
      </c>
    </row>
    <row r="11" spans="1:11" x14ac:dyDescent="0.25">
      <c r="A11" s="12" t="s">
        <v>232</v>
      </c>
      <c r="B11" s="12" t="s">
        <v>113</v>
      </c>
      <c r="C11" s="12" t="s">
        <v>450</v>
      </c>
      <c r="D11" s="28">
        <v>1420</v>
      </c>
      <c r="E11" s="54">
        <v>4.2510000000000003</v>
      </c>
      <c r="F11" s="12" t="s">
        <v>233</v>
      </c>
      <c r="G11" s="12" t="s">
        <v>234</v>
      </c>
      <c r="H11" s="12" t="s">
        <v>235</v>
      </c>
      <c r="I11" s="26">
        <v>6036.42</v>
      </c>
      <c r="J11" s="12" t="s">
        <v>30</v>
      </c>
      <c r="K11" s="12" t="s">
        <v>5</v>
      </c>
    </row>
    <row r="12" spans="1:11" ht="24" x14ac:dyDescent="0.25">
      <c r="A12" s="12" t="s">
        <v>236</v>
      </c>
      <c r="B12" s="12" t="s">
        <v>113</v>
      </c>
      <c r="C12" s="12" t="s">
        <v>468</v>
      </c>
      <c r="D12" s="28">
        <v>2250</v>
      </c>
      <c r="E12" s="54">
        <v>3.41</v>
      </c>
      <c r="F12" s="12" t="s">
        <v>235</v>
      </c>
      <c r="G12" s="12" t="s">
        <v>237</v>
      </c>
      <c r="H12" s="12" t="s">
        <v>238</v>
      </c>
      <c r="I12" s="26">
        <v>7672.5</v>
      </c>
      <c r="J12" s="12" t="s">
        <v>30</v>
      </c>
      <c r="K12" s="12" t="s">
        <v>5</v>
      </c>
    </row>
    <row r="13" spans="1:11" x14ac:dyDescent="0.25">
      <c r="A13" s="12" t="s">
        <v>239</v>
      </c>
      <c r="B13" s="12" t="s">
        <v>113</v>
      </c>
      <c r="C13" s="12" t="s">
        <v>450</v>
      </c>
      <c r="D13" s="56">
        <v>1420</v>
      </c>
      <c r="E13" s="54">
        <v>5.008</v>
      </c>
      <c r="F13" s="12" t="s">
        <v>240</v>
      </c>
      <c r="G13" s="12" t="s">
        <v>241</v>
      </c>
      <c r="H13" s="12" t="s">
        <v>42</v>
      </c>
      <c r="I13" s="26">
        <v>7111.36</v>
      </c>
      <c r="J13" s="12" t="s">
        <v>30</v>
      </c>
      <c r="K13" s="12" t="s">
        <v>5</v>
      </c>
    </row>
    <row r="14" spans="1:11" ht="24" x14ac:dyDescent="0.25">
      <c r="A14" s="12" t="s">
        <v>242</v>
      </c>
      <c r="B14" s="12" t="s">
        <v>113</v>
      </c>
      <c r="C14" s="12" t="s">
        <v>469</v>
      </c>
      <c r="D14" s="27">
        <v>1240</v>
      </c>
      <c r="E14" s="54">
        <v>3.8919999999999999</v>
      </c>
      <c r="F14" s="12" t="s">
        <v>243</v>
      </c>
      <c r="G14" s="12" t="s">
        <v>244</v>
      </c>
      <c r="H14" s="12" t="s">
        <v>245</v>
      </c>
      <c r="I14" s="26">
        <v>4826.08</v>
      </c>
      <c r="J14" s="12" t="s">
        <v>30</v>
      </c>
      <c r="K14" s="12" t="s">
        <v>4</v>
      </c>
    </row>
    <row r="15" spans="1:11" x14ac:dyDescent="0.25">
      <c r="A15" s="12" t="s">
        <v>246</v>
      </c>
      <c r="B15" s="12" t="s">
        <v>113</v>
      </c>
      <c r="C15" s="12" t="s">
        <v>450</v>
      </c>
      <c r="D15" s="56">
        <v>1420</v>
      </c>
      <c r="E15" s="54">
        <v>4.9340000000000002</v>
      </c>
      <c r="F15" s="12" t="s">
        <v>243</v>
      </c>
      <c r="G15" s="12" t="s">
        <v>247</v>
      </c>
      <c r="H15" s="12" t="s">
        <v>245</v>
      </c>
      <c r="I15" s="26">
        <v>7006.2800000000007</v>
      </c>
      <c r="J15" s="12" t="s">
        <v>30</v>
      </c>
      <c r="K15" s="12" t="s">
        <v>5</v>
      </c>
    </row>
    <row r="16" spans="1:11" ht="24" x14ac:dyDescent="0.25">
      <c r="A16" s="12" t="s">
        <v>248</v>
      </c>
      <c r="B16" s="12" t="s">
        <v>113</v>
      </c>
      <c r="C16" s="12" t="s">
        <v>468</v>
      </c>
      <c r="D16" s="28">
        <v>1495</v>
      </c>
      <c r="E16" s="54">
        <v>3.4529999999999998</v>
      </c>
      <c r="F16" s="12" t="s">
        <v>243</v>
      </c>
      <c r="G16" s="12" t="s">
        <v>249</v>
      </c>
      <c r="H16" s="12" t="s">
        <v>245</v>
      </c>
      <c r="I16" s="26">
        <v>5162.2349999999997</v>
      </c>
      <c r="J16" s="12" t="s">
        <v>30</v>
      </c>
      <c r="K16" s="12" t="s">
        <v>5</v>
      </c>
    </row>
    <row r="17" spans="1:11" x14ac:dyDescent="0.25">
      <c r="A17" s="12" t="s">
        <v>250</v>
      </c>
      <c r="B17" s="12" t="s">
        <v>113</v>
      </c>
      <c r="C17" s="12" t="s">
        <v>470</v>
      </c>
      <c r="D17" s="60">
        <v>1800</v>
      </c>
      <c r="E17" s="54">
        <v>3.3730000000000002</v>
      </c>
      <c r="F17" s="12" t="s">
        <v>251</v>
      </c>
      <c r="G17" s="12" t="s">
        <v>252</v>
      </c>
      <c r="H17" s="12" t="s">
        <v>253</v>
      </c>
      <c r="I17" s="26">
        <v>6071.4000000000005</v>
      </c>
      <c r="J17" s="12" t="s">
        <v>30</v>
      </c>
      <c r="K17" s="12" t="s">
        <v>5</v>
      </c>
    </row>
    <row r="18" spans="1:11" x14ac:dyDescent="0.25">
      <c r="A18" s="12" t="s">
        <v>254</v>
      </c>
      <c r="B18" s="12" t="s">
        <v>113</v>
      </c>
      <c r="C18" s="12" t="s">
        <v>450</v>
      </c>
      <c r="D18" s="60">
        <v>1420</v>
      </c>
      <c r="E18" s="54">
        <v>4.3209999999999997</v>
      </c>
      <c r="F18" s="12" t="s">
        <v>251</v>
      </c>
      <c r="G18" s="12" t="s">
        <v>255</v>
      </c>
      <c r="H18" s="12" t="s">
        <v>253</v>
      </c>
      <c r="I18" s="26">
        <v>6135.82</v>
      </c>
      <c r="J18" s="12" t="s">
        <v>30</v>
      </c>
      <c r="K18" s="12" t="s">
        <v>5</v>
      </c>
    </row>
    <row r="19" spans="1:11" ht="24" x14ac:dyDescent="0.25">
      <c r="A19" s="12" t="s">
        <v>291</v>
      </c>
      <c r="B19" s="12" t="s">
        <v>113</v>
      </c>
      <c r="C19" s="12" t="s">
        <v>453</v>
      </c>
      <c r="D19" s="28">
        <v>1500</v>
      </c>
      <c r="E19" s="54">
        <v>4.0430000000000001</v>
      </c>
      <c r="F19" s="12" t="s">
        <v>292</v>
      </c>
      <c r="G19" s="12" t="s">
        <v>293</v>
      </c>
      <c r="H19" s="12" t="s">
        <v>294</v>
      </c>
      <c r="I19" s="26">
        <v>6064.5</v>
      </c>
      <c r="J19" s="12" t="s">
        <v>30</v>
      </c>
      <c r="K19" s="12" t="s">
        <v>5</v>
      </c>
    </row>
    <row r="20" spans="1:11" ht="24" x14ac:dyDescent="0.25">
      <c r="A20" s="12" t="s">
        <v>295</v>
      </c>
      <c r="B20" s="12" t="s">
        <v>113</v>
      </c>
      <c r="C20" s="12" t="s">
        <v>468</v>
      </c>
      <c r="D20" s="28">
        <v>1350</v>
      </c>
      <c r="E20" s="54">
        <v>4.0380000000000003</v>
      </c>
      <c r="F20" s="12" t="s">
        <v>296</v>
      </c>
      <c r="G20" s="12" t="s">
        <v>297</v>
      </c>
      <c r="H20" s="12" t="s">
        <v>285</v>
      </c>
      <c r="I20" s="26">
        <v>5451.3</v>
      </c>
      <c r="J20" s="12" t="s">
        <v>30</v>
      </c>
      <c r="K20" s="12" t="s">
        <v>5</v>
      </c>
    </row>
    <row r="21" spans="1:11" ht="24" x14ac:dyDescent="0.25">
      <c r="A21" s="12" t="s">
        <v>298</v>
      </c>
      <c r="B21" s="12" t="s">
        <v>113</v>
      </c>
      <c r="C21" s="12" t="s">
        <v>468</v>
      </c>
      <c r="D21" s="28">
        <v>1495</v>
      </c>
      <c r="E21" s="54">
        <v>3.34</v>
      </c>
      <c r="F21" s="12" t="s">
        <v>299</v>
      </c>
      <c r="G21" s="12" t="s">
        <v>300</v>
      </c>
      <c r="H21" s="12" t="s">
        <v>301</v>
      </c>
      <c r="I21" s="26">
        <v>4993.3</v>
      </c>
      <c r="J21" s="12" t="s">
        <v>30</v>
      </c>
      <c r="K21" s="12" t="s">
        <v>5</v>
      </c>
    </row>
    <row r="22" spans="1:11" x14ac:dyDescent="0.25">
      <c r="A22" s="12" t="s">
        <v>313</v>
      </c>
      <c r="B22" s="12" t="s">
        <v>113</v>
      </c>
      <c r="C22" s="12" t="s">
        <v>450</v>
      </c>
      <c r="D22" s="56">
        <v>1420</v>
      </c>
      <c r="E22" s="54">
        <v>4.12</v>
      </c>
      <c r="F22" s="12" t="s">
        <v>122</v>
      </c>
      <c r="G22" s="12" t="s">
        <v>314</v>
      </c>
      <c r="H22" s="12" t="s">
        <v>124</v>
      </c>
      <c r="I22" s="26">
        <v>5850.4000000000005</v>
      </c>
      <c r="J22" s="12" t="s">
        <v>30</v>
      </c>
      <c r="K22" s="12" t="s">
        <v>5</v>
      </c>
    </row>
    <row r="23" spans="1:11" ht="24" x14ac:dyDescent="0.25">
      <c r="A23" s="12" t="s">
        <v>315</v>
      </c>
      <c r="B23" s="12" t="s">
        <v>113</v>
      </c>
      <c r="C23" s="12" t="s">
        <v>468</v>
      </c>
      <c r="D23" s="28">
        <v>2250</v>
      </c>
      <c r="E23" s="54">
        <v>3.98</v>
      </c>
      <c r="F23" s="12" t="s">
        <v>316</v>
      </c>
      <c r="G23" s="12" t="s">
        <v>317</v>
      </c>
      <c r="H23" s="12" t="s">
        <v>318</v>
      </c>
      <c r="I23" s="26">
        <v>8955</v>
      </c>
      <c r="J23" s="12" t="s">
        <v>30</v>
      </c>
      <c r="K23" s="12" t="s">
        <v>5</v>
      </c>
    </row>
    <row r="24" spans="1:11" ht="24" x14ac:dyDescent="0.25">
      <c r="A24" s="12" t="s">
        <v>341</v>
      </c>
      <c r="B24" s="12" t="s">
        <v>113</v>
      </c>
      <c r="C24" s="12" t="s">
        <v>479</v>
      </c>
      <c r="D24" s="60">
        <v>1600</v>
      </c>
      <c r="E24" s="54">
        <v>3.33</v>
      </c>
      <c r="F24" s="12" t="s">
        <v>283</v>
      </c>
      <c r="G24" s="12" t="s">
        <v>342</v>
      </c>
      <c r="H24" s="12" t="s">
        <v>196</v>
      </c>
      <c r="I24" s="26">
        <v>5328</v>
      </c>
      <c r="J24" s="12" t="s">
        <v>30</v>
      </c>
      <c r="K24" s="12" t="s">
        <v>4</v>
      </c>
    </row>
    <row r="25" spans="1:11" ht="24" x14ac:dyDescent="0.25">
      <c r="A25" s="12" t="s">
        <v>357</v>
      </c>
      <c r="B25" s="12" t="s">
        <v>113</v>
      </c>
      <c r="C25" s="12" t="s">
        <v>484</v>
      </c>
      <c r="D25" s="28">
        <v>1995.5</v>
      </c>
      <c r="E25" s="54">
        <v>3.2303999999999999</v>
      </c>
      <c r="F25" s="12" t="s">
        <v>358</v>
      </c>
      <c r="G25" s="12" t="s">
        <v>359</v>
      </c>
      <c r="H25" s="12" t="s">
        <v>360</v>
      </c>
      <c r="I25" s="26">
        <v>6446.2632000000003</v>
      </c>
      <c r="J25" s="12" t="s">
        <v>30</v>
      </c>
      <c r="K25" s="12" t="s">
        <v>4</v>
      </c>
    </row>
    <row r="26" spans="1:11" x14ac:dyDescent="0.25">
      <c r="A26" s="12" t="s">
        <v>413</v>
      </c>
      <c r="B26" s="12" t="s">
        <v>113</v>
      </c>
      <c r="C26" s="12" t="s">
        <v>501</v>
      </c>
      <c r="D26" s="28">
        <v>52695</v>
      </c>
      <c r="E26" s="54">
        <v>3.26</v>
      </c>
      <c r="F26" s="12" t="s">
        <v>365</v>
      </c>
      <c r="G26" s="12" t="s">
        <v>414</v>
      </c>
      <c r="H26" s="12" t="s">
        <v>367</v>
      </c>
      <c r="I26" s="26">
        <v>171785.69999999998</v>
      </c>
      <c r="J26" s="12" t="s">
        <v>393</v>
      </c>
      <c r="K26" s="12" t="s">
        <v>4</v>
      </c>
    </row>
    <row r="27" spans="1:11" ht="24" x14ac:dyDescent="0.25">
      <c r="A27" s="12" t="s">
        <v>280</v>
      </c>
      <c r="B27" s="12" t="s">
        <v>901</v>
      </c>
      <c r="C27" s="12" t="s">
        <v>509</v>
      </c>
      <c r="D27" s="28">
        <v>1495</v>
      </c>
      <c r="E27" s="54">
        <v>3.2469999999999999</v>
      </c>
      <c r="F27" s="12" t="s">
        <v>281</v>
      </c>
      <c r="G27" s="12" t="s">
        <v>282</v>
      </c>
      <c r="H27" s="12" t="s">
        <v>283</v>
      </c>
      <c r="I27" s="26">
        <f t="shared" ref="I27" si="0">D27*E27</f>
        <v>4854.2649999999994</v>
      </c>
      <c r="J27" s="12" t="s">
        <v>30</v>
      </c>
      <c r="K27" s="12" t="s">
        <v>5</v>
      </c>
    </row>
    <row r="28" spans="1:11" s="10" customFormat="1" x14ac:dyDescent="0.25">
      <c r="A28" s="51" t="s">
        <v>897</v>
      </c>
      <c r="B28" s="51">
        <v>26</v>
      </c>
      <c r="C28" s="51"/>
      <c r="D28" s="51"/>
      <c r="E28" s="51"/>
      <c r="F28" s="51"/>
      <c r="G28" s="50"/>
      <c r="H28" s="51"/>
      <c r="I28" s="106">
        <f>SUM(I2:I27)</f>
        <v>316698.06219999999</v>
      </c>
      <c r="J28" s="51"/>
      <c r="K28" s="51"/>
    </row>
    <row r="30" spans="1:11" x14ac:dyDescent="0.25">
      <c r="B30" s="132" t="s">
        <v>898</v>
      </c>
      <c r="C30" s="133"/>
      <c r="D30" s="133"/>
      <c r="E30" s="133"/>
      <c r="F30" s="133"/>
      <c r="G30" s="133"/>
      <c r="H30" s="133"/>
      <c r="I30" s="135"/>
    </row>
    <row r="31" spans="1:11" ht="30" x14ac:dyDescent="0.25">
      <c r="B31" s="2" t="s">
        <v>1</v>
      </c>
      <c r="C31" s="3" t="s">
        <v>17</v>
      </c>
      <c r="D31" s="72" t="s">
        <v>3</v>
      </c>
      <c r="E31" s="3" t="s">
        <v>4</v>
      </c>
      <c r="F31" s="73" t="s">
        <v>5</v>
      </c>
      <c r="G31" s="73" t="s">
        <v>899</v>
      </c>
      <c r="H31" s="69" t="s">
        <v>6</v>
      </c>
      <c r="I31" s="82" t="s">
        <v>900</v>
      </c>
    </row>
    <row r="32" spans="1:11" x14ac:dyDescent="0.25">
      <c r="B32" s="74" t="s">
        <v>9</v>
      </c>
      <c r="C32" s="75">
        <v>0</v>
      </c>
      <c r="D32" s="75">
        <v>0</v>
      </c>
      <c r="E32" s="75">
        <v>1</v>
      </c>
      <c r="F32" s="76">
        <v>0</v>
      </c>
      <c r="G32" s="77">
        <v>171785.7</v>
      </c>
      <c r="H32" s="21">
        <v>0</v>
      </c>
      <c r="I32" s="77">
        <v>0</v>
      </c>
    </row>
    <row r="33" spans="2:9" x14ac:dyDescent="0.25">
      <c r="B33" s="74" t="s">
        <v>10</v>
      </c>
      <c r="C33" s="75">
        <v>0</v>
      </c>
      <c r="D33" s="75">
        <v>0</v>
      </c>
      <c r="E33" s="75">
        <v>0</v>
      </c>
      <c r="F33" s="76">
        <v>0</v>
      </c>
      <c r="G33" s="77">
        <v>0</v>
      </c>
      <c r="H33" s="21">
        <v>0</v>
      </c>
      <c r="I33" s="77">
        <v>0</v>
      </c>
    </row>
    <row r="34" spans="2:9" x14ac:dyDescent="0.25">
      <c r="B34" s="74" t="s">
        <v>11</v>
      </c>
      <c r="C34" s="75">
        <v>0</v>
      </c>
      <c r="D34" s="75">
        <v>0</v>
      </c>
      <c r="E34" s="75">
        <v>0</v>
      </c>
      <c r="F34" s="76">
        <v>0</v>
      </c>
      <c r="G34" s="77">
        <v>0</v>
      </c>
      <c r="H34" s="21">
        <v>0</v>
      </c>
      <c r="I34" s="77">
        <v>0</v>
      </c>
    </row>
    <row r="35" spans="2:9" x14ac:dyDescent="0.25">
      <c r="B35" s="74" t="s">
        <v>12</v>
      </c>
      <c r="C35" s="75">
        <v>0</v>
      </c>
      <c r="D35" s="75">
        <v>0</v>
      </c>
      <c r="E35" s="75">
        <v>3</v>
      </c>
      <c r="F35" s="76">
        <v>22</v>
      </c>
      <c r="G35" s="77">
        <v>144912.35999999999</v>
      </c>
      <c r="H35" s="21">
        <v>0</v>
      </c>
      <c r="I35" s="77">
        <v>0</v>
      </c>
    </row>
    <row r="36" spans="2:9" x14ac:dyDescent="0.25">
      <c r="B36" s="74" t="s">
        <v>13</v>
      </c>
      <c r="C36" s="75">
        <v>0</v>
      </c>
      <c r="D36" s="75">
        <v>0</v>
      </c>
      <c r="E36" s="75">
        <v>0</v>
      </c>
      <c r="F36" s="76">
        <v>0</v>
      </c>
      <c r="G36" s="77">
        <v>0</v>
      </c>
      <c r="H36" s="21">
        <v>0</v>
      </c>
      <c r="I36" s="77">
        <v>0</v>
      </c>
    </row>
    <row r="37" spans="2:9" x14ac:dyDescent="0.25">
      <c r="B37" s="74" t="s">
        <v>14</v>
      </c>
      <c r="C37" s="75">
        <v>0</v>
      </c>
      <c r="D37" s="75">
        <v>0</v>
      </c>
      <c r="E37" s="75">
        <v>0</v>
      </c>
      <c r="F37" s="76">
        <v>0</v>
      </c>
      <c r="G37" s="77">
        <v>0</v>
      </c>
      <c r="H37" s="21">
        <v>0</v>
      </c>
      <c r="I37" s="77">
        <v>0</v>
      </c>
    </row>
    <row r="38" spans="2:9" x14ac:dyDescent="0.25">
      <c r="B38" s="78" t="s">
        <v>15</v>
      </c>
      <c r="C38" s="75">
        <f t="shared" ref="C38:I38" si="1">SUBTOTAL(9,C32:C37)</f>
        <v>0</v>
      </c>
      <c r="D38" s="75">
        <f t="shared" si="1"/>
        <v>0</v>
      </c>
      <c r="E38" s="75">
        <f t="shared" si="1"/>
        <v>4</v>
      </c>
      <c r="F38" s="76">
        <f t="shared" si="1"/>
        <v>22</v>
      </c>
      <c r="G38" s="79">
        <f t="shared" si="1"/>
        <v>316698.06</v>
      </c>
      <c r="H38" s="21">
        <f t="shared" si="1"/>
        <v>0</v>
      </c>
      <c r="I38" s="79">
        <f t="shared" si="1"/>
        <v>0</v>
      </c>
    </row>
  </sheetData>
  <autoFilter ref="A1:K28"/>
  <mergeCells count="1">
    <mergeCell ref="B30:I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4" sqref="E4"/>
    </sheetView>
  </sheetViews>
  <sheetFormatPr defaultColWidth="21.42578125" defaultRowHeight="15" x14ac:dyDescent="0.25"/>
  <cols>
    <col min="5" max="5" width="11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88</v>
      </c>
      <c r="B2" s="12" t="s">
        <v>89</v>
      </c>
      <c r="C2" s="12" t="s">
        <v>443</v>
      </c>
      <c r="D2" s="27">
        <v>520</v>
      </c>
      <c r="E2" s="54">
        <v>3.96</v>
      </c>
      <c r="F2" s="12" t="s">
        <v>90</v>
      </c>
      <c r="G2" s="12" t="s">
        <v>91</v>
      </c>
      <c r="H2" s="12" t="s">
        <v>92</v>
      </c>
      <c r="I2" s="26">
        <v>2059.1999999999998</v>
      </c>
      <c r="J2" s="12" t="s">
        <v>30</v>
      </c>
      <c r="K2" s="12" t="s">
        <v>4</v>
      </c>
    </row>
    <row r="3" spans="1:11" s="10" customFormat="1" x14ac:dyDescent="0.25">
      <c r="A3" s="51" t="s">
        <v>897</v>
      </c>
      <c r="B3" s="51">
        <v>1</v>
      </c>
      <c r="C3" s="51"/>
      <c r="D3" s="51"/>
      <c r="E3" s="51"/>
      <c r="F3" s="51"/>
      <c r="G3" s="50"/>
      <c r="H3" s="51"/>
      <c r="I3" s="106">
        <f>SUM(I2)</f>
        <v>2059.1999999999998</v>
      </c>
      <c r="J3" s="51"/>
      <c r="K3" s="51"/>
    </row>
    <row r="5" spans="1:11" x14ac:dyDescent="0.25">
      <c r="B5" s="136" t="s">
        <v>898</v>
      </c>
      <c r="C5" s="136"/>
      <c r="D5" s="136"/>
      <c r="E5" s="136"/>
      <c r="F5" s="136"/>
      <c r="G5" s="136"/>
      <c r="H5" s="136"/>
      <c r="I5" s="136"/>
    </row>
    <row r="6" spans="1:11" ht="30" x14ac:dyDescent="0.25">
      <c r="B6" s="2" t="s">
        <v>1</v>
      </c>
      <c r="C6" s="3" t="s">
        <v>17</v>
      </c>
      <c r="D6" s="72" t="s">
        <v>3</v>
      </c>
      <c r="E6" s="3" t="s">
        <v>4</v>
      </c>
      <c r="F6" s="73" t="s">
        <v>5</v>
      </c>
      <c r="G6" s="73" t="s">
        <v>899</v>
      </c>
      <c r="H6" s="69" t="s">
        <v>6</v>
      </c>
      <c r="I6" s="82" t="s">
        <v>900</v>
      </c>
    </row>
    <row r="7" spans="1:11" x14ac:dyDescent="0.25">
      <c r="B7" s="74" t="s">
        <v>9</v>
      </c>
      <c r="C7" s="75">
        <v>0</v>
      </c>
      <c r="D7" s="75">
        <v>0</v>
      </c>
      <c r="E7" s="75">
        <v>0</v>
      </c>
      <c r="F7" s="76">
        <v>0</v>
      </c>
      <c r="G7" s="77">
        <v>0</v>
      </c>
      <c r="H7" s="21">
        <v>0</v>
      </c>
      <c r="I7" s="77">
        <v>0</v>
      </c>
    </row>
    <row r="8" spans="1:11" x14ac:dyDescent="0.25">
      <c r="B8" s="74" t="s">
        <v>10</v>
      </c>
      <c r="C8" s="75">
        <v>0</v>
      </c>
      <c r="D8" s="75">
        <v>0</v>
      </c>
      <c r="E8" s="75">
        <v>0</v>
      </c>
      <c r="F8" s="76">
        <v>0</v>
      </c>
      <c r="G8" s="77">
        <v>0</v>
      </c>
      <c r="H8" s="21">
        <v>0</v>
      </c>
      <c r="I8" s="77">
        <v>0</v>
      </c>
    </row>
    <row r="9" spans="1:11" x14ac:dyDescent="0.25">
      <c r="B9" s="74" t="s">
        <v>11</v>
      </c>
      <c r="C9" s="75">
        <v>0</v>
      </c>
      <c r="D9" s="75">
        <v>0</v>
      </c>
      <c r="E9" s="75">
        <v>0</v>
      </c>
      <c r="F9" s="76">
        <v>0</v>
      </c>
      <c r="G9" s="77">
        <v>0</v>
      </c>
      <c r="H9" s="21">
        <v>0</v>
      </c>
      <c r="I9" s="77">
        <v>0</v>
      </c>
    </row>
    <row r="10" spans="1:11" x14ac:dyDescent="0.25">
      <c r="B10" s="74" t="s">
        <v>12</v>
      </c>
      <c r="C10" s="75">
        <v>0</v>
      </c>
      <c r="D10" s="75">
        <v>0</v>
      </c>
      <c r="E10" s="75">
        <v>1</v>
      </c>
      <c r="F10" s="76">
        <v>0</v>
      </c>
      <c r="G10" s="77">
        <v>2059.1999999999998</v>
      </c>
      <c r="H10" s="21">
        <v>0</v>
      </c>
      <c r="I10" s="77">
        <v>0</v>
      </c>
    </row>
    <row r="11" spans="1:11" x14ac:dyDescent="0.25">
      <c r="B11" s="74" t="s">
        <v>13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14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8" t="s">
        <v>15</v>
      </c>
      <c r="C13" s="75">
        <f t="shared" ref="C13:I13" si="0">SUBTOTAL(9,C7:C12)</f>
        <v>0</v>
      </c>
      <c r="D13" s="75">
        <f t="shared" si="0"/>
        <v>0</v>
      </c>
      <c r="E13" s="75">
        <f t="shared" si="0"/>
        <v>1</v>
      </c>
      <c r="F13" s="76">
        <f t="shared" si="0"/>
        <v>0</v>
      </c>
      <c r="G13" s="79">
        <f t="shared" si="0"/>
        <v>2059.1999999999998</v>
      </c>
      <c r="H13" s="21">
        <f t="shared" si="0"/>
        <v>0</v>
      </c>
      <c r="I13" s="79">
        <f t="shared" si="0"/>
        <v>0</v>
      </c>
    </row>
  </sheetData>
  <mergeCells count="1">
    <mergeCell ref="B5:I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3" sqref="E3"/>
    </sheetView>
  </sheetViews>
  <sheetFormatPr defaultColWidth="21.42578125" defaultRowHeight="15" x14ac:dyDescent="0.25"/>
  <cols>
    <col min="2" max="2" width="17.85546875" bestFit="1" customWidth="1"/>
    <col min="4" max="4" width="10.5703125" bestFit="1" customWidth="1"/>
    <col min="5" max="5" width="11.42578125" bestFit="1" customWidth="1"/>
    <col min="6" max="6" width="15.85546875" bestFit="1" customWidth="1"/>
    <col min="7" max="7" width="19.42578125" bestFit="1" customWidth="1"/>
    <col min="8" max="8" width="14.42578125" bestFit="1" customWidth="1"/>
    <col min="9" max="9" width="12.42578125" bestFit="1" customWidth="1"/>
    <col min="10" max="10" width="17.5703125" bestFit="1" customWidth="1"/>
    <col min="11" max="11" width="14.5703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s="13" customFormat="1" ht="36" x14ac:dyDescent="0.25">
      <c r="A2" s="12" t="s">
        <v>351</v>
      </c>
      <c r="B2" s="12" t="s">
        <v>352</v>
      </c>
      <c r="C2" s="12" t="s">
        <v>482</v>
      </c>
      <c r="D2" s="28">
        <v>751</v>
      </c>
      <c r="E2" s="12">
        <v>3.7759999999999998</v>
      </c>
      <c r="F2" s="12" t="s">
        <v>40</v>
      </c>
      <c r="G2" s="12" t="s">
        <v>353</v>
      </c>
      <c r="H2" s="12" t="s">
        <v>192</v>
      </c>
      <c r="I2" s="26">
        <f t="shared" ref="I2" si="0">D2*E2</f>
        <v>2835.7759999999998</v>
      </c>
      <c r="J2" s="12" t="s">
        <v>30</v>
      </c>
      <c r="K2" s="12" t="s">
        <v>4</v>
      </c>
    </row>
    <row r="3" spans="1:11" x14ac:dyDescent="0.25">
      <c r="A3" s="51" t="s">
        <v>897</v>
      </c>
      <c r="B3" s="51">
        <v>1</v>
      </c>
      <c r="C3" s="51"/>
      <c r="D3" s="51"/>
      <c r="E3" s="51"/>
      <c r="F3" s="51"/>
      <c r="G3" s="50"/>
      <c r="H3" s="51"/>
      <c r="I3" s="106">
        <f>SUM(I2)</f>
        <v>2835.7759999999998</v>
      </c>
      <c r="J3" s="51"/>
      <c r="K3" s="51"/>
    </row>
    <row r="5" spans="1:11" x14ac:dyDescent="0.25">
      <c r="B5" s="136" t="s">
        <v>898</v>
      </c>
      <c r="C5" s="136"/>
      <c r="D5" s="136"/>
      <c r="E5" s="136"/>
      <c r="F5" s="136"/>
      <c r="G5" s="136"/>
      <c r="H5" s="136"/>
      <c r="I5" s="136"/>
    </row>
    <row r="6" spans="1:11" ht="30" x14ac:dyDescent="0.25">
      <c r="B6" s="2" t="s">
        <v>1</v>
      </c>
      <c r="C6" s="3" t="s">
        <v>17</v>
      </c>
      <c r="D6" s="72" t="s">
        <v>3</v>
      </c>
      <c r="E6" s="3" t="s">
        <v>4</v>
      </c>
      <c r="F6" s="73" t="s">
        <v>5</v>
      </c>
      <c r="G6" s="73" t="s">
        <v>899</v>
      </c>
      <c r="H6" s="69" t="s">
        <v>6</v>
      </c>
      <c r="I6" s="82" t="s">
        <v>900</v>
      </c>
    </row>
    <row r="7" spans="1:11" x14ac:dyDescent="0.25">
      <c r="B7" s="74" t="s">
        <v>9</v>
      </c>
      <c r="C7" s="75">
        <v>0</v>
      </c>
      <c r="D7" s="75">
        <v>0</v>
      </c>
      <c r="E7" s="75">
        <v>0</v>
      </c>
      <c r="F7" s="76">
        <v>0</v>
      </c>
      <c r="G7" s="77">
        <v>0</v>
      </c>
      <c r="H7" s="21">
        <v>0</v>
      </c>
      <c r="I7" s="77">
        <v>0</v>
      </c>
    </row>
    <row r="8" spans="1:11" x14ac:dyDescent="0.25">
      <c r="B8" s="74" t="s">
        <v>10</v>
      </c>
      <c r="C8" s="75">
        <v>0</v>
      </c>
      <c r="D8" s="75">
        <v>0</v>
      </c>
      <c r="E8" s="75">
        <v>0</v>
      </c>
      <c r="F8" s="76">
        <v>0</v>
      </c>
      <c r="G8" s="77">
        <v>0</v>
      </c>
      <c r="H8" s="21">
        <v>0</v>
      </c>
      <c r="I8" s="77">
        <v>0</v>
      </c>
    </row>
    <row r="9" spans="1:11" x14ac:dyDescent="0.25">
      <c r="B9" s="74" t="s">
        <v>11</v>
      </c>
      <c r="C9" s="75">
        <v>0</v>
      </c>
      <c r="D9" s="75">
        <v>0</v>
      </c>
      <c r="E9" s="75">
        <v>0</v>
      </c>
      <c r="F9" s="76">
        <v>0</v>
      </c>
      <c r="G9" s="77">
        <v>0</v>
      </c>
      <c r="H9" s="21">
        <v>0</v>
      </c>
      <c r="I9" s="77">
        <v>0</v>
      </c>
    </row>
    <row r="10" spans="1:11" x14ac:dyDescent="0.25">
      <c r="B10" s="74" t="s">
        <v>12</v>
      </c>
      <c r="C10" s="75">
        <v>0</v>
      </c>
      <c r="D10" s="75">
        <v>0</v>
      </c>
      <c r="E10" s="75">
        <v>1</v>
      </c>
      <c r="F10" s="76">
        <v>0</v>
      </c>
      <c r="G10" s="77">
        <v>2835.78</v>
      </c>
      <c r="H10" s="21">
        <v>0</v>
      </c>
      <c r="I10" s="77">
        <v>0</v>
      </c>
    </row>
    <row r="11" spans="1:11" x14ac:dyDescent="0.25">
      <c r="B11" s="74" t="s">
        <v>13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14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8" t="s">
        <v>15</v>
      </c>
      <c r="C13" s="75">
        <f t="shared" ref="C13:I13" si="1">SUBTOTAL(9,C7:C12)</f>
        <v>0</v>
      </c>
      <c r="D13" s="75">
        <f t="shared" si="1"/>
        <v>0</v>
      </c>
      <c r="E13" s="75">
        <f t="shared" si="1"/>
        <v>1</v>
      </c>
      <c r="F13" s="76">
        <f t="shared" si="1"/>
        <v>0</v>
      </c>
      <c r="G13" s="79">
        <f>SUBTOTAL(9,G8:G12)</f>
        <v>2835.78</v>
      </c>
      <c r="H13" s="21">
        <f t="shared" si="1"/>
        <v>0</v>
      </c>
      <c r="I13" s="79">
        <f t="shared" si="1"/>
        <v>0</v>
      </c>
    </row>
  </sheetData>
  <mergeCells count="1">
    <mergeCell ref="B5:I5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M18" sqref="M18"/>
    </sheetView>
  </sheetViews>
  <sheetFormatPr defaultColWidth="22.5703125" defaultRowHeight="15" x14ac:dyDescent="0.25"/>
  <cols>
    <col min="1" max="1" width="19.7109375" bestFit="1" customWidth="1"/>
    <col min="2" max="2" width="17.85546875" bestFit="1" customWidth="1"/>
    <col min="4" max="4" width="14.140625" bestFit="1" customWidth="1"/>
    <col min="5" max="5" width="10" bestFit="1" customWidth="1"/>
    <col min="6" max="6" width="15.85546875" bestFit="1" customWidth="1"/>
    <col min="7" max="7" width="19.42578125" bestFit="1" customWidth="1"/>
    <col min="8" max="8" width="15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6" t="s">
        <v>18</v>
      </c>
      <c r="B2" s="16" t="s">
        <v>19</v>
      </c>
      <c r="C2" s="16" t="s">
        <v>430</v>
      </c>
      <c r="D2" s="57">
        <v>19364.189999999999</v>
      </c>
      <c r="E2" s="53">
        <v>4.484</v>
      </c>
      <c r="F2" s="16" t="s">
        <v>20</v>
      </c>
      <c r="G2" s="16" t="s">
        <v>21</v>
      </c>
      <c r="H2" s="16" t="s">
        <v>22</v>
      </c>
      <c r="I2" s="26">
        <v>86829.027959999992</v>
      </c>
      <c r="J2" s="16" t="s">
        <v>23</v>
      </c>
      <c r="K2" s="16" t="s">
        <v>24</v>
      </c>
    </row>
    <row r="3" spans="1:11" ht="24" x14ac:dyDescent="0.25">
      <c r="A3" s="12" t="s">
        <v>83</v>
      </c>
      <c r="B3" s="12" t="s">
        <v>84</v>
      </c>
      <c r="C3" s="12" t="s">
        <v>442</v>
      </c>
      <c r="D3" s="28">
        <v>785</v>
      </c>
      <c r="E3" s="54">
        <v>3.238</v>
      </c>
      <c r="F3" s="12" t="s">
        <v>85</v>
      </c>
      <c r="G3" s="12" t="s">
        <v>86</v>
      </c>
      <c r="H3" s="12" t="s">
        <v>87</v>
      </c>
      <c r="I3" s="26">
        <v>2541.83</v>
      </c>
      <c r="J3" s="12" t="s">
        <v>30</v>
      </c>
      <c r="K3" s="12" t="s">
        <v>4</v>
      </c>
    </row>
    <row r="4" spans="1:11" x14ac:dyDescent="0.25">
      <c r="A4" s="12" t="s">
        <v>354</v>
      </c>
      <c r="B4" s="12" t="s">
        <v>19</v>
      </c>
      <c r="C4" s="12" t="s">
        <v>483</v>
      </c>
      <c r="D4" s="27">
        <v>1800</v>
      </c>
      <c r="E4" s="54">
        <v>3.706</v>
      </c>
      <c r="F4" s="12" t="s">
        <v>355</v>
      </c>
      <c r="G4" s="12" t="s">
        <v>788</v>
      </c>
      <c r="H4" s="12" t="s">
        <v>356</v>
      </c>
      <c r="I4" s="26">
        <v>6670.8</v>
      </c>
      <c r="J4" s="12" t="s">
        <v>30</v>
      </c>
      <c r="K4" s="12" t="s">
        <v>4</v>
      </c>
    </row>
    <row r="5" spans="1:11" x14ac:dyDescent="0.25">
      <c r="A5" s="12" t="s">
        <v>371</v>
      </c>
      <c r="B5" s="12" t="s">
        <v>19</v>
      </c>
      <c r="C5" s="12" t="s">
        <v>489</v>
      </c>
      <c r="D5" s="83">
        <v>190000</v>
      </c>
      <c r="E5" s="54">
        <v>4.0068999999999999</v>
      </c>
      <c r="F5" s="12" t="s">
        <v>372</v>
      </c>
      <c r="G5" s="12" t="s">
        <v>373</v>
      </c>
      <c r="H5" s="12" t="s">
        <v>38</v>
      </c>
      <c r="I5" s="59">
        <v>761311</v>
      </c>
      <c r="J5" s="12" t="s">
        <v>14</v>
      </c>
      <c r="K5" s="12" t="s">
        <v>4</v>
      </c>
    </row>
    <row r="6" spans="1:11" x14ac:dyDescent="0.25">
      <c r="A6" s="12" t="s">
        <v>383</v>
      </c>
      <c r="B6" s="12" t="s">
        <v>19</v>
      </c>
      <c r="C6" s="12" t="s">
        <v>493</v>
      </c>
      <c r="D6" s="28">
        <v>393000</v>
      </c>
      <c r="E6" s="54">
        <v>3.9</v>
      </c>
      <c r="F6" s="12" t="s">
        <v>215</v>
      </c>
      <c r="G6" s="12" t="s">
        <v>384</v>
      </c>
      <c r="H6" s="12" t="s">
        <v>203</v>
      </c>
      <c r="I6" s="26">
        <v>1532700</v>
      </c>
      <c r="J6" s="12" t="s">
        <v>382</v>
      </c>
      <c r="K6" s="12" t="s">
        <v>4</v>
      </c>
    </row>
    <row r="7" spans="1:11" ht="24" x14ac:dyDescent="0.25">
      <c r="A7" s="12" t="s">
        <v>385</v>
      </c>
      <c r="B7" s="12" t="s">
        <v>19</v>
      </c>
      <c r="C7" s="12" t="s">
        <v>494</v>
      </c>
      <c r="D7" s="28">
        <v>58000</v>
      </c>
      <c r="E7" s="54">
        <v>4.1116999999999999</v>
      </c>
      <c r="F7" s="12" t="s">
        <v>386</v>
      </c>
      <c r="G7" s="12" t="s">
        <v>387</v>
      </c>
      <c r="H7" s="12" t="s">
        <v>388</v>
      </c>
      <c r="I7" s="26">
        <v>238478.6</v>
      </c>
      <c r="J7" s="12" t="s">
        <v>382</v>
      </c>
      <c r="K7" s="12" t="s">
        <v>4</v>
      </c>
    </row>
    <row r="8" spans="1:11" x14ac:dyDescent="0.25">
      <c r="A8" s="51" t="s">
        <v>897</v>
      </c>
      <c r="B8" s="51">
        <v>6</v>
      </c>
      <c r="C8" s="51"/>
      <c r="D8" s="51"/>
      <c r="E8" s="51"/>
      <c r="F8" s="51"/>
      <c r="G8" s="50"/>
      <c r="H8" s="51"/>
      <c r="I8" s="106">
        <f>SUM(I2:I7)</f>
        <v>2628531.2579600001</v>
      </c>
      <c r="J8" s="51"/>
      <c r="K8" s="51"/>
    </row>
    <row r="10" spans="1:11" x14ac:dyDescent="0.25">
      <c r="B10" s="136" t="s">
        <v>898</v>
      </c>
      <c r="C10" s="136"/>
      <c r="D10" s="136"/>
      <c r="E10" s="136"/>
      <c r="F10" s="136"/>
      <c r="G10" s="136"/>
      <c r="H10" s="136"/>
      <c r="I10" s="136"/>
    </row>
    <row r="11" spans="1:11" ht="30" x14ac:dyDescent="0.25">
      <c r="B11" s="80" t="s">
        <v>1</v>
      </c>
      <c r="C11" s="80" t="s">
        <v>17</v>
      </c>
      <c r="D11" s="81" t="s">
        <v>3</v>
      </c>
      <c r="E11" s="80" t="s">
        <v>4</v>
      </c>
      <c r="F11" s="82" t="s">
        <v>5</v>
      </c>
      <c r="G11" s="82" t="s">
        <v>899</v>
      </c>
      <c r="H11" s="69" t="s">
        <v>6</v>
      </c>
      <c r="I11" s="82" t="s">
        <v>900</v>
      </c>
    </row>
    <row r="12" spans="1:11" x14ac:dyDescent="0.25">
      <c r="B12" s="74" t="s">
        <v>9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4" t="s">
        <v>10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11</v>
      </c>
      <c r="C14" s="75">
        <v>0</v>
      </c>
      <c r="D14" s="75">
        <v>0</v>
      </c>
      <c r="E14" s="75">
        <v>2</v>
      </c>
      <c r="F14" s="76">
        <v>0</v>
      </c>
      <c r="G14" s="77">
        <v>1771178.6</v>
      </c>
      <c r="H14" s="21">
        <v>0</v>
      </c>
      <c r="I14" s="77">
        <v>0</v>
      </c>
    </row>
    <row r="15" spans="1:11" x14ac:dyDescent="0.25">
      <c r="B15" s="74" t="s">
        <v>12</v>
      </c>
      <c r="C15" s="75">
        <v>0</v>
      </c>
      <c r="D15" s="75">
        <v>0</v>
      </c>
      <c r="E15" s="75">
        <v>2</v>
      </c>
      <c r="F15" s="76">
        <v>0</v>
      </c>
      <c r="G15" s="77">
        <v>9212.6299999999992</v>
      </c>
      <c r="H15" s="21">
        <v>0</v>
      </c>
      <c r="I15" s="77">
        <v>0</v>
      </c>
    </row>
    <row r="16" spans="1:11" x14ac:dyDescent="0.25">
      <c r="B16" s="74" t="s">
        <v>13</v>
      </c>
      <c r="C16" s="75">
        <v>0</v>
      </c>
      <c r="D16" s="75">
        <v>0</v>
      </c>
      <c r="E16" s="75">
        <v>0</v>
      </c>
      <c r="F16" s="76">
        <v>0</v>
      </c>
      <c r="G16" s="77">
        <v>0</v>
      </c>
      <c r="H16" s="21">
        <v>1</v>
      </c>
      <c r="I16" s="77">
        <v>86829.03</v>
      </c>
    </row>
    <row r="17" spans="2:9" x14ac:dyDescent="0.25">
      <c r="B17" s="74" t="s">
        <v>14</v>
      </c>
      <c r="C17" s="75">
        <v>0</v>
      </c>
      <c r="D17" s="75">
        <v>0</v>
      </c>
      <c r="E17" s="75">
        <v>1</v>
      </c>
      <c r="F17" s="76">
        <v>0</v>
      </c>
      <c r="G17" s="77">
        <v>761311</v>
      </c>
      <c r="H17" s="21">
        <v>0</v>
      </c>
      <c r="I17" s="77">
        <v>0</v>
      </c>
    </row>
    <row r="18" spans="2:9" x14ac:dyDescent="0.25">
      <c r="B18" s="78" t="s">
        <v>15</v>
      </c>
      <c r="C18" s="75">
        <f t="shared" ref="C18:I18" si="0">SUBTOTAL(9,C12:C17)</f>
        <v>0</v>
      </c>
      <c r="D18" s="75">
        <f t="shared" si="0"/>
        <v>0</v>
      </c>
      <c r="E18" s="75">
        <f t="shared" si="0"/>
        <v>5</v>
      </c>
      <c r="F18" s="76">
        <f t="shared" si="0"/>
        <v>0</v>
      </c>
      <c r="G18" s="79">
        <f t="shared" si="0"/>
        <v>2541702.23</v>
      </c>
      <c r="H18" s="21">
        <f t="shared" si="0"/>
        <v>1</v>
      </c>
      <c r="I18" s="79">
        <f t="shared" si="0"/>
        <v>86829.03</v>
      </c>
    </row>
  </sheetData>
  <autoFilter ref="A1:K8"/>
  <mergeCells count="1">
    <mergeCell ref="B10:I1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26" sqref="N26"/>
    </sheetView>
  </sheetViews>
  <sheetFormatPr defaultColWidth="21" defaultRowHeight="15" x14ac:dyDescent="0.25"/>
  <cols>
    <col min="1" max="1" width="19.7109375" bestFit="1" customWidth="1"/>
    <col min="2" max="2" width="17.85546875" bestFit="1" customWidth="1"/>
    <col min="4" max="4" width="13.140625" bestFit="1" customWidth="1"/>
    <col min="5" max="5" width="12.42578125" bestFit="1" customWidth="1"/>
    <col min="6" max="6" width="15.85546875" bestFit="1" customWidth="1"/>
    <col min="7" max="7" width="19.42578125" bestFit="1" customWidth="1"/>
    <col min="8" max="8" width="14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394</v>
      </c>
      <c r="B2" s="12" t="s">
        <v>395</v>
      </c>
      <c r="C2" s="12" t="s">
        <v>496</v>
      </c>
      <c r="D2" s="27">
        <v>11926.72</v>
      </c>
      <c r="E2" s="54">
        <v>3.69</v>
      </c>
      <c r="F2" s="12" t="s">
        <v>396</v>
      </c>
      <c r="G2" s="12" t="s">
        <v>397</v>
      </c>
      <c r="H2" s="12" t="s">
        <v>398</v>
      </c>
      <c r="I2" s="26">
        <v>44009.596799999999</v>
      </c>
      <c r="J2" s="12" t="s">
        <v>393</v>
      </c>
      <c r="K2" s="12" t="s">
        <v>5</v>
      </c>
    </row>
    <row r="3" spans="1:11" x14ac:dyDescent="0.25">
      <c r="A3" s="12" t="s">
        <v>399</v>
      </c>
      <c r="B3" s="12" t="s">
        <v>395</v>
      </c>
      <c r="C3" s="12" t="s">
        <v>489</v>
      </c>
      <c r="D3" s="28">
        <v>4929.8599999999997</v>
      </c>
      <c r="E3" s="54">
        <v>15</v>
      </c>
      <c r="F3" s="12" t="s">
        <v>207</v>
      </c>
      <c r="G3" s="12" t="s">
        <v>400</v>
      </c>
      <c r="H3" s="12" t="s">
        <v>365</v>
      </c>
      <c r="I3" s="26">
        <v>73947.899999999994</v>
      </c>
      <c r="J3" s="12" t="s">
        <v>393</v>
      </c>
      <c r="K3" s="12" t="s">
        <v>5</v>
      </c>
    </row>
    <row r="4" spans="1:11" ht="24" x14ac:dyDescent="0.25">
      <c r="A4" s="12" t="s">
        <v>417</v>
      </c>
      <c r="B4" s="12" t="s">
        <v>395</v>
      </c>
      <c r="C4" s="12" t="s">
        <v>503</v>
      </c>
      <c r="D4" s="28">
        <v>1340</v>
      </c>
      <c r="E4" s="54">
        <v>3.69</v>
      </c>
      <c r="F4" s="12" t="s">
        <v>396</v>
      </c>
      <c r="G4" s="12" t="s">
        <v>418</v>
      </c>
      <c r="H4" s="12" t="s">
        <v>398</v>
      </c>
      <c r="I4" s="26">
        <v>4944.6000000000004</v>
      </c>
      <c r="J4" s="12" t="s">
        <v>393</v>
      </c>
      <c r="K4" s="12" t="s">
        <v>5</v>
      </c>
    </row>
    <row r="5" spans="1:11" x14ac:dyDescent="0.25">
      <c r="A5" s="12" t="s">
        <v>422</v>
      </c>
      <c r="B5" s="12" t="s">
        <v>395</v>
      </c>
      <c r="C5" s="12" t="s">
        <v>505</v>
      </c>
      <c r="D5" s="28">
        <v>29845</v>
      </c>
      <c r="E5" s="54">
        <v>4.2069700000000001</v>
      </c>
      <c r="F5" s="12" t="s">
        <v>423</v>
      </c>
      <c r="G5" s="12" t="s">
        <v>424</v>
      </c>
      <c r="H5" s="12" t="s">
        <v>425</v>
      </c>
      <c r="I5" s="26">
        <v>125557.01965</v>
      </c>
      <c r="J5" s="12" t="s">
        <v>393</v>
      </c>
      <c r="K5" s="12" t="s">
        <v>5</v>
      </c>
    </row>
    <row r="6" spans="1:11" x14ac:dyDescent="0.25">
      <c r="A6" s="51" t="s">
        <v>897</v>
      </c>
      <c r="B6" s="51">
        <v>4</v>
      </c>
      <c r="C6" s="51"/>
      <c r="D6" s="51"/>
      <c r="E6" s="51"/>
      <c r="F6" s="51"/>
      <c r="G6" s="50"/>
      <c r="H6" s="51"/>
      <c r="I6" s="106">
        <f>SUM(I2:I5)</f>
        <v>248459.11645</v>
      </c>
      <c r="J6" s="51"/>
      <c r="K6" s="51"/>
    </row>
    <row r="8" spans="1:11" x14ac:dyDescent="0.25">
      <c r="B8" s="136" t="s">
        <v>898</v>
      </c>
      <c r="C8" s="136"/>
      <c r="D8" s="136"/>
      <c r="E8" s="136"/>
      <c r="F8" s="136"/>
      <c r="G8" s="136"/>
      <c r="H8" s="136"/>
      <c r="I8" s="136"/>
    </row>
    <row r="9" spans="1:11" ht="30" x14ac:dyDescent="0.25">
      <c r="B9" s="80" t="s">
        <v>1</v>
      </c>
      <c r="C9" s="80" t="s">
        <v>17</v>
      </c>
      <c r="D9" s="81" t="s">
        <v>3</v>
      </c>
      <c r="E9" s="80" t="s">
        <v>4</v>
      </c>
      <c r="F9" s="82" t="s">
        <v>5</v>
      </c>
      <c r="G9" s="82" t="s">
        <v>899</v>
      </c>
      <c r="H9" s="69" t="s">
        <v>6</v>
      </c>
      <c r="I9" s="82" t="s">
        <v>900</v>
      </c>
    </row>
    <row r="10" spans="1:11" x14ac:dyDescent="0.25">
      <c r="B10" s="74" t="s">
        <v>9</v>
      </c>
      <c r="C10" s="75">
        <v>0</v>
      </c>
      <c r="D10" s="75">
        <v>0</v>
      </c>
      <c r="E10" s="75">
        <v>0</v>
      </c>
      <c r="F10" s="76">
        <v>4</v>
      </c>
      <c r="G10" s="77">
        <v>248459.12</v>
      </c>
      <c r="H10" s="21">
        <v>0</v>
      </c>
      <c r="I10" s="77">
        <v>0</v>
      </c>
    </row>
    <row r="11" spans="1:11" x14ac:dyDescent="0.25">
      <c r="B11" s="74" t="s">
        <v>10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11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4" t="s">
        <v>12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13</v>
      </c>
      <c r="C14" s="75">
        <v>0</v>
      </c>
      <c r="D14" s="75">
        <v>0</v>
      </c>
      <c r="E14" s="75">
        <v>0</v>
      </c>
      <c r="F14" s="76">
        <v>0</v>
      </c>
      <c r="G14" s="77">
        <v>0</v>
      </c>
      <c r="H14" s="21">
        <v>0</v>
      </c>
      <c r="I14" s="77">
        <v>0</v>
      </c>
    </row>
    <row r="15" spans="1:11" x14ac:dyDescent="0.25">
      <c r="B15" s="74" t="s">
        <v>14</v>
      </c>
      <c r="C15" s="75">
        <v>0</v>
      </c>
      <c r="D15" s="75">
        <v>0</v>
      </c>
      <c r="E15" s="75">
        <v>0</v>
      </c>
      <c r="F15" s="76">
        <v>0</v>
      </c>
      <c r="G15" s="77">
        <v>0</v>
      </c>
      <c r="H15" s="21">
        <v>0</v>
      </c>
      <c r="I15" s="77">
        <v>0</v>
      </c>
    </row>
    <row r="16" spans="1:11" x14ac:dyDescent="0.25">
      <c r="B16" s="78" t="s">
        <v>15</v>
      </c>
      <c r="C16" s="75">
        <f t="shared" ref="C16:I16" si="0">SUBTOTAL(9,C10:C15)</f>
        <v>0</v>
      </c>
      <c r="D16" s="75">
        <f t="shared" si="0"/>
        <v>0</v>
      </c>
      <c r="E16" s="75">
        <f t="shared" si="0"/>
        <v>0</v>
      </c>
      <c r="F16" s="76">
        <f t="shared" si="0"/>
        <v>4</v>
      </c>
      <c r="G16" s="79">
        <f t="shared" si="0"/>
        <v>248459.12</v>
      </c>
      <c r="H16" s="21">
        <f t="shared" si="0"/>
        <v>0</v>
      </c>
      <c r="I16" s="79">
        <f t="shared" si="0"/>
        <v>0</v>
      </c>
    </row>
  </sheetData>
  <mergeCells count="1">
    <mergeCell ref="B8:I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23" sqref="L23"/>
    </sheetView>
  </sheetViews>
  <sheetFormatPr defaultColWidth="22.7109375" defaultRowHeight="15" x14ac:dyDescent="0.25"/>
  <cols>
    <col min="1" max="1" width="19.7109375" bestFit="1" customWidth="1"/>
    <col min="2" max="2" width="17.85546875" bestFit="1" customWidth="1"/>
    <col min="3" max="3" width="12.85546875" bestFit="1" customWidth="1"/>
    <col min="4" max="4" width="13.140625" bestFit="1" customWidth="1"/>
    <col min="5" max="5" width="9.7109375" bestFit="1" customWidth="1"/>
    <col min="6" max="6" width="15.85546875" bestFit="1" customWidth="1"/>
    <col min="7" max="7" width="19.42578125" bestFit="1" customWidth="1"/>
    <col min="8" max="8" width="14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x14ac:dyDescent="0.25">
      <c r="A2" s="12" t="s">
        <v>31</v>
      </c>
      <c r="B2" s="12" t="s">
        <v>32</v>
      </c>
      <c r="C2" s="12" t="s">
        <v>432</v>
      </c>
      <c r="D2" s="28">
        <v>47015</v>
      </c>
      <c r="E2" s="54">
        <v>3.26</v>
      </c>
      <c r="F2" s="12" t="s">
        <v>33</v>
      </c>
      <c r="G2" s="12" t="s">
        <v>34</v>
      </c>
      <c r="H2" s="12" t="s">
        <v>35</v>
      </c>
      <c r="I2" s="26">
        <v>153268.9</v>
      </c>
      <c r="J2" s="12" t="s">
        <v>30</v>
      </c>
      <c r="K2" s="12" t="s">
        <v>5</v>
      </c>
    </row>
    <row r="3" spans="1:11" x14ac:dyDescent="0.25">
      <c r="A3" s="12" t="s">
        <v>45</v>
      </c>
      <c r="B3" s="12" t="s">
        <v>32</v>
      </c>
      <c r="C3" s="12" t="s">
        <v>435</v>
      </c>
      <c r="D3" s="28">
        <v>44200</v>
      </c>
      <c r="E3" s="54">
        <v>3.2829999999999999</v>
      </c>
      <c r="F3" s="12" t="s">
        <v>46</v>
      </c>
      <c r="G3" s="12" t="s">
        <v>47</v>
      </c>
      <c r="H3" s="12" t="s">
        <v>48</v>
      </c>
      <c r="I3" s="26">
        <v>145108.6</v>
      </c>
      <c r="J3" s="12" t="s">
        <v>30</v>
      </c>
      <c r="K3" s="12" t="s">
        <v>5</v>
      </c>
    </row>
    <row r="4" spans="1:11" x14ac:dyDescent="0.25">
      <c r="A4" s="12" t="s">
        <v>49</v>
      </c>
      <c r="B4" s="12" t="s">
        <v>32</v>
      </c>
      <c r="C4" s="12" t="s">
        <v>436</v>
      </c>
      <c r="D4" s="28">
        <v>3775.8</v>
      </c>
      <c r="E4" s="54">
        <v>4.0136000000000003</v>
      </c>
      <c r="F4" s="12" t="s">
        <v>50</v>
      </c>
      <c r="G4" s="12" t="s">
        <v>51</v>
      </c>
      <c r="H4" s="12" t="s">
        <v>52</v>
      </c>
      <c r="I4" s="26">
        <v>15154.550880000003</v>
      </c>
      <c r="J4" s="12" t="s">
        <v>30</v>
      </c>
      <c r="K4" s="12" t="s">
        <v>5</v>
      </c>
    </row>
    <row r="5" spans="1:11" x14ac:dyDescent="0.25">
      <c r="A5" s="12" t="s">
        <v>208</v>
      </c>
      <c r="B5" s="12" t="s">
        <v>32</v>
      </c>
      <c r="C5" s="12" t="s">
        <v>466</v>
      </c>
      <c r="D5" s="28">
        <v>6700</v>
      </c>
      <c r="E5" s="54">
        <v>3.3679999999999999</v>
      </c>
      <c r="F5" s="12" t="s">
        <v>209</v>
      </c>
      <c r="G5" s="12" t="s">
        <v>210</v>
      </c>
      <c r="H5" s="12" t="s">
        <v>211</v>
      </c>
      <c r="I5" s="26">
        <v>22565.599999999999</v>
      </c>
      <c r="J5" s="12" t="s">
        <v>30</v>
      </c>
      <c r="K5" s="12" t="s">
        <v>5</v>
      </c>
    </row>
    <row r="6" spans="1:11" x14ac:dyDescent="0.25">
      <c r="A6" s="12" t="s">
        <v>343</v>
      </c>
      <c r="B6" s="12" t="s">
        <v>32</v>
      </c>
      <c r="C6" s="12" t="s">
        <v>480</v>
      </c>
      <c r="D6" s="28">
        <v>17357</v>
      </c>
      <c r="E6" s="54">
        <v>3.3679999999999999</v>
      </c>
      <c r="F6" s="12" t="s">
        <v>209</v>
      </c>
      <c r="G6" s="12" t="s">
        <v>344</v>
      </c>
      <c r="H6" s="12" t="s">
        <v>211</v>
      </c>
      <c r="I6" s="26">
        <v>58458.375999999997</v>
      </c>
      <c r="J6" s="12" t="s">
        <v>30</v>
      </c>
      <c r="K6" s="12" t="s">
        <v>5</v>
      </c>
    </row>
    <row r="7" spans="1:11" x14ac:dyDescent="0.25">
      <c r="A7" s="51" t="s">
        <v>897</v>
      </c>
      <c r="B7" s="51">
        <v>5</v>
      </c>
      <c r="C7" s="51"/>
      <c r="D7" s="51"/>
      <c r="E7" s="51"/>
      <c r="F7" s="51"/>
      <c r="G7" s="50"/>
      <c r="H7" s="51"/>
      <c r="I7" s="106">
        <f>SUM(I2:I6)</f>
        <v>394556.02687999996</v>
      </c>
      <c r="J7" s="51"/>
      <c r="K7" s="51"/>
    </row>
    <row r="9" spans="1:11" x14ac:dyDescent="0.25">
      <c r="B9" s="136" t="s">
        <v>898</v>
      </c>
      <c r="C9" s="136"/>
      <c r="D9" s="136"/>
      <c r="E9" s="136"/>
      <c r="F9" s="136"/>
      <c r="G9" s="136"/>
      <c r="H9" s="136"/>
      <c r="I9" s="136"/>
    </row>
    <row r="10" spans="1:11" ht="30" x14ac:dyDescent="0.25">
      <c r="B10" s="80" t="s">
        <v>1</v>
      </c>
      <c r="C10" s="80" t="s">
        <v>17</v>
      </c>
      <c r="D10" s="81" t="s">
        <v>3</v>
      </c>
      <c r="E10" s="80" t="s">
        <v>4</v>
      </c>
      <c r="F10" s="82" t="s">
        <v>5</v>
      </c>
      <c r="G10" s="82" t="s">
        <v>899</v>
      </c>
      <c r="H10" s="69" t="s">
        <v>6</v>
      </c>
      <c r="I10" s="82" t="s">
        <v>900</v>
      </c>
    </row>
    <row r="11" spans="1:11" x14ac:dyDescent="0.25">
      <c r="B11" s="74" t="s">
        <v>9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10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4" t="s">
        <v>11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12</v>
      </c>
      <c r="C14" s="75">
        <v>0</v>
      </c>
      <c r="D14" s="75">
        <v>0</v>
      </c>
      <c r="E14" s="75">
        <v>0</v>
      </c>
      <c r="F14" s="76">
        <v>4</v>
      </c>
      <c r="G14" s="77">
        <v>394556.03</v>
      </c>
      <c r="H14" s="21">
        <v>0</v>
      </c>
      <c r="I14" s="77">
        <v>0</v>
      </c>
    </row>
    <row r="15" spans="1:11" x14ac:dyDescent="0.25">
      <c r="B15" s="74" t="s">
        <v>13</v>
      </c>
      <c r="C15" s="75">
        <v>0</v>
      </c>
      <c r="D15" s="75">
        <v>0</v>
      </c>
      <c r="E15" s="75">
        <v>0</v>
      </c>
      <c r="F15" s="76">
        <v>0</v>
      </c>
      <c r="G15" s="77">
        <v>0</v>
      </c>
      <c r="H15" s="21">
        <v>0</v>
      </c>
      <c r="I15" s="77">
        <v>0</v>
      </c>
    </row>
    <row r="16" spans="1:11" x14ac:dyDescent="0.25">
      <c r="B16" s="74" t="s">
        <v>14</v>
      </c>
      <c r="C16" s="75">
        <v>0</v>
      </c>
      <c r="D16" s="75">
        <v>0</v>
      </c>
      <c r="E16" s="75">
        <v>0</v>
      </c>
      <c r="F16" s="76">
        <v>0</v>
      </c>
      <c r="G16" s="77">
        <v>0</v>
      </c>
      <c r="H16" s="21">
        <v>0</v>
      </c>
      <c r="I16" s="77">
        <v>0</v>
      </c>
    </row>
    <row r="17" spans="2:9" x14ac:dyDescent="0.25">
      <c r="B17" s="78" t="s">
        <v>15</v>
      </c>
      <c r="C17" s="75">
        <f t="shared" ref="C17:I17" si="0">SUBTOTAL(9,C11:C16)</f>
        <v>0</v>
      </c>
      <c r="D17" s="75">
        <f t="shared" si="0"/>
        <v>0</v>
      </c>
      <c r="E17" s="75">
        <f t="shared" si="0"/>
        <v>0</v>
      </c>
      <c r="F17" s="76">
        <f t="shared" si="0"/>
        <v>4</v>
      </c>
      <c r="G17" s="79">
        <f t="shared" si="0"/>
        <v>394556.03</v>
      </c>
      <c r="H17" s="21">
        <f t="shared" si="0"/>
        <v>0</v>
      </c>
      <c r="I17" s="79">
        <f t="shared" si="0"/>
        <v>0</v>
      </c>
    </row>
  </sheetData>
  <mergeCells count="1">
    <mergeCell ref="B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E1" workbookViewId="0">
      <selection activeCell="L27" sqref="L27"/>
    </sheetView>
  </sheetViews>
  <sheetFormatPr defaultColWidth="22.7109375" defaultRowHeight="15" x14ac:dyDescent="0.25"/>
  <cols>
    <col min="1" max="1" width="19.7109375" bestFit="1" customWidth="1"/>
    <col min="2" max="2" width="17.85546875" bestFit="1" customWidth="1"/>
    <col min="4" max="4" width="14.140625" bestFit="1" customWidth="1"/>
    <col min="5" max="5" width="10" bestFit="1" customWidth="1"/>
    <col min="6" max="6" width="15.85546875" bestFit="1" customWidth="1"/>
    <col min="7" max="7" width="19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6" t="s">
        <v>378</v>
      </c>
      <c r="B2" s="16" t="s">
        <v>379</v>
      </c>
      <c r="C2" s="16" t="s">
        <v>492</v>
      </c>
      <c r="D2" s="57">
        <v>55854.28</v>
      </c>
      <c r="E2" s="53">
        <v>3.9830000000000001</v>
      </c>
      <c r="F2" s="16" t="s">
        <v>57</v>
      </c>
      <c r="G2" s="16" t="s">
        <v>380</v>
      </c>
      <c r="H2" s="16" t="s">
        <v>381</v>
      </c>
      <c r="I2" s="26">
        <v>222467.59724</v>
      </c>
      <c r="J2" s="16" t="s">
        <v>382</v>
      </c>
      <c r="K2" s="16" t="s">
        <v>5</v>
      </c>
    </row>
    <row r="3" spans="1:11" ht="24" x14ac:dyDescent="0.25">
      <c r="A3" s="16" t="s">
        <v>778</v>
      </c>
      <c r="B3" s="16" t="s">
        <v>379</v>
      </c>
      <c r="C3" s="16" t="s">
        <v>779</v>
      </c>
      <c r="D3" s="57">
        <v>187712</v>
      </c>
      <c r="E3" s="53">
        <v>3.4140000000000001</v>
      </c>
      <c r="F3" s="29">
        <v>42733</v>
      </c>
      <c r="G3" s="16" t="s">
        <v>780</v>
      </c>
      <c r="H3" s="29">
        <v>42733</v>
      </c>
      <c r="I3" s="26">
        <v>640848.76800000004</v>
      </c>
      <c r="J3" s="16" t="s">
        <v>382</v>
      </c>
      <c r="K3" s="16" t="s">
        <v>5</v>
      </c>
    </row>
    <row r="4" spans="1:11" ht="24" x14ac:dyDescent="0.25">
      <c r="A4" s="16" t="s">
        <v>391</v>
      </c>
      <c r="B4" s="16" t="s">
        <v>379</v>
      </c>
      <c r="C4" s="16" t="s">
        <v>495</v>
      </c>
      <c r="D4" s="55">
        <v>7651</v>
      </c>
      <c r="E4" s="53">
        <v>4.0136000000000003</v>
      </c>
      <c r="F4" s="16" t="s">
        <v>50</v>
      </c>
      <c r="G4" s="16" t="s">
        <v>392</v>
      </c>
      <c r="H4" s="16" t="s">
        <v>52</v>
      </c>
      <c r="I4" s="26">
        <v>30708.053600000003</v>
      </c>
      <c r="J4" s="16" t="s">
        <v>393</v>
      </c>
      <c r="K4" s="16" t="s">
        <v>5</v>
      </c>
    </row>
    <row r="5" spans="1:11" x14ac:dyDescent="0.25">
      <c r="A5" s="12" t="s">
        <v>403</v>
      </c>
      <c r="B5" s="12" t="s">
        <v>379</v>
      </c>
      <c r="C5" s="12" t="s">
        <v>498</v>
      </c>
      <c r="D5" s="28">
        <v>31644</v>
      </c>
      <c r="E5" s="54">
        <v>3.1349999999999998</v>
      </c>
      <c r="F5" s="12" t="s">
        <v>132</v>
      </c>
      <c r="G5" s="12" t="s">
        <v>404</v>
      </c>
      <c r="H5" s="12" t="s">
        <v>405</v>
      </c>
      <c r="I5" s="26">
        <v>99203.939999999988</v>
      </c>
      <c r="J5" s="12" t="s">
        <v>393</v>
      </c>
      <c r="K5" s="12" t="s">
        <v>5</v>
      </c>
    </row>
    <row r="6" spans="1:11" x14ac:dyDescent="0.25">
      <c r="A6" s="12" t="s">
        <v>409</v>
      </c>
      <c r="B6" s="12" t="s">
        <v>379</v>
      </c>
      <c r="C6" s="12" t="s">
        <v>500</v>
      </c>
      <c r="D6" s="28">
        <v>16292.85</v>
      </c>
      <c r="E6" s="54">
        <v>3.6288</v>
      </c>
      <c r="F6" s="12" t="s">
        <v>33</v>
      </c>
      <c r="G6" s="12" t="s">
        <v>410</v>
      </c>
      <c r="H6" s="12" t="s">
        <v>35</v>
      </c>
      <c r="I6" s="26">
        <v>59123.494080000004</v>
      </c>
      <c r="J6" s="12" t="s">
        <v>393</v>
      </c>
      <c r="K6" s="12" t="s">
        <v>5</v>
      </c>
    </row>
    <row r="7" spans="1:11" x14ac:dyDescent="0.25">
      <c r="A7" s="12" t="s">
        <v>419</v>
      </c>
      <c r="B7" s="12" t="s">
        <v>379</v>
      </c>
      <c r="C7" s="12" t="s">
        <v>504</v>
      </c>
      <c r="D7" s="28">
        <v>6400</v>
      </c>
      <c r="E7" s="54">
        <v>3.5369999999999999</v>
      </c>
      <c r="F7" s="12" t="s">
        <v>263</v>
      </c>
      <c r="G7" s="12" t="s">
        <v>420</v>
      </c>
      <c r="H7" s="12" t="s">
        <v>421</v>
      </c>
      <c r="I7" s="26">
        <v>22636.799999999999</v>
      </c>
      <c r="J7" s="12" t="s">
        <v>393</v>
      </c>
      <c r="K7" s="12" t="s">
        <v>5</v>
      </c>
    </row>
    <row r="8" spans="1:11" x14ac:dyDescent="0.25">
      <c r="A8" s="51" t="s">
        <v>897</v>
      </c>
      <c r="B8" s="51">
        <v>6</v>
      </c>
      <c r="C8" s="51"/>
      <c r="D8" s="51"/>
      <c r="E8" s="51"/>
      <c r="F8" s="51"/>
      <c r="G8" s="50"/>
      <c r="H8" s="51"/>
      <c r="I8" s="106">
        <f>SUM(I2:I7)</f>
        <v>1074988.65292</v>
      </c>
      <c r="J8" s="51"/>
      <c r="K8" s="51"/>
    </row>
    <row r="10" spans="1:11" x14ac:dyDescent="0.25">
      <c r="B10" s="136" t="s">
        <v>898</v>
      </c>
      <c r="C10" s="136"/>
      <c r="D10" s="136"/>
      <c r="E10" s="136"/>
      <c r="F10" s="136"/>
      <c r="G10" s="136"/>
      <c r="H10" s="136"/>
      <c r="I10" s="136"/>
    </row>
    <row r="11" spans="1:11" ht="30" x14ac:dyDescent="0.25">
      <c r="B11" s="80" t="s">
        <v>1</v>
      </c>
      <c r="C11" s="80" t="s">
        <v>17</v>
      </c>
      <c r="D11" s="81" t="s">
        <v>3</v>
      </c>
      <c r="E11" s="80" t="s">
        <v>4</v>
      </c>
      <c r="F11" s="82" t="s">
        <v>5</v>
      </c>
      <c r="G11" s="82" t="s">
        <v>899</v>
      </c>
      <c r="H11" s="69" t="s">
        <v>6</v>
      </c>
      <c r="I11" s="82" t="s">
        <v>900</v>
      </c>
    </row>
    <row r="12" spans="1:11" x14ac:dyDescent="0.25">
      <c r="B12" s="74" t="s">
        <v>9</v>
      </c>
      <c r="C12" s="75">
        <v>0</v>
      </c>
      <c r="D12" s="75">
        <v>0</v>
      </c>
      <c r="E12" s="75">
        <v>0</v>
      </c>
      <c r="F12" s="76">
        <v>4</v>
      </c>
      <c r="G12" s="77">
        <v>211672.28</v>
      </c>
      <c r="H12" s="21">
        <v>0</v>
      </c>
      <c r="I12" s="77">
        <v>0</v>
      </c>
    </row>
    <row r="13" spans="1:11" x14ac:dyDescent="0.25">
      <c r="B13" s="74" t="s">
        <v>10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11</v>
      </c>
      <c r="C14" s="75">
        <v>0</v>
      </c>
      <c r="D14" s="75">
        <v>0</v>
      </c>
      <c r="E14" s="75">
        <v>0</v>
      </c>
      <c r="F14" s="76">
        <v>2</v>
      </c>
      <c r="G14" s="77">
        <v>863316.37</v>
      </c>
      <c r="H14" s="21">
        <v>0</v>
      </c>
      <c r="I14" s="77">
        <v>0</v>
      </c>
    </row>
    <row r="15" spans="1:11" x14ac:dyDescent="0.25">
      <c r="B15" s="74" t="s">
        <v>12</v>
      </c>
      <c r="C15" s="75">
        <v>0</v>
      </c>
      <c r="D15" s="75">
        <v>0</v>
      </c>
      <c r="E15" s="75">
        <v>0</v>
      </c>
      <c r="F15" s="76">
        <v>0</v>
      </c>
      <c r="G15" s="77">
        <v>0</v>
      </c>
      <c r="H15" s="21">
        <v>0</v>
      </c>
      <c r="I15" s="77">
        <v>0</v>
      </c>
    </row>
    <row r="16" spans="1:11" x14ac:dyDescent="0.25">
      <c r="B16" s="74" t="s">
        <v>13</v>
      </c>
      <c r="C16" s="75">
        <v>0</v>
      </c>
      <c r="D16" s="75">
        <v>0</v>
      </c>
      <c r="E16" s="75">
        <v>0</v>
      </c>
      <c r="F16" s="76">
        <v>0</v>
      </c>
      <c r="G16" s="77">
        <v>0</v>
      </c>
      <c r="H16" s="21">
        <v>0</v>
      </c>
      <c r="I16" s="77">
        <v>0</v>
      </c>
    </row>
    <row r="17" spans="2:9" x14ac:dyDescent="0.25">
      <c r="B17" s="74" t="s">
        <v>14</v>
      </c>
      <c r="C17" s="75">
        <v>0</v>
      </c>
      <c r="D17" s="75">
        <v>0</v>
      </c>
      <c r="E17" s="75">
        <v>0</v>
      </c>
      <c r="F17" s="76">
        <v>0</v>
      </c>
      <c r="G17" s="77">
        <v>0</v>
      </c>
      <c r="H17" s="21">
        <v>0</v>
      </c>
      <c r="I17" s="77">
        <v>0</v>
      </c>
    </row>
    <row r="18" spans="2:9" x14ac:dyDescent="0.25">
      <c r="B18" s="78" t="s">
        <v>15</v>
      </c>
      <c r="C18" s="75">
        <f t="shared" ref="C18:I18" si="0">SUBTOTAL(9,C12:C17)</f>
        <v>0</v>
      </c>
      <c r="D18" s="75">
        <f t="shared" si="0"/>
        <v>0</v>
      </c>
      <c r="E18" s="75">
        <f t="shared" si="0"/>
        <v>0</v>
      </c>
      <c r="F18" s="76">
        <f t="shared" si="0"/>
        <v>6</v>
      </c>
      <c r="G18" s="79">
        <f t="shared" si="0"/>
        <v>1074988.6499999999</v>
      </c>
      <c r="H18" s="21">
        <f t="shared" si="0"/>
        <v>0</v>
      </c>
      <c r="I18" s="79">
        <f t="shared" si="0"/>
        <v>0</v>
      </c>
    </row>
  </sheetData>
  <autoFilter ref="A1:K8"/>
  <mergeCells count="1">
    <mergeCell ref="B10:I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zoomScaleNormal="100" workbookViewId="0">
      <selection activeCell="G4" sqref="G4"/>
    </sheetView>
  </sheetViews>
  <sheetFormatPr defaultColWidth="21" defaultRowHeight="12" x14ac:dyDescent="0.25"/>
  <cols>
    <col min="1" max="3" width="21" style="13"/>
    <col min="4" max="4" width="21" style="20"/>
    <col min="5" max="5" width="10" style="144" bestFit="1" customWidth="1"/>
    <col min="6" max="6" width="9.85546875" style="13" bestFit="1" customWidth="1"/>
    <col min="7" max="7" width="14.42578125" style="13" customWidth="1"/>
    <col min="8" max="8" width="11.28515625" style="13" bestFit="1" customWidth="1"/>
    <col min="9" max="9" width="15.5703125" style="20" bestFit="1" customWidth="1"/>
    <col min="10" max="10" width="17.85546875" style="13" bestFit="1" customWidth="1"/>
    <col min="11" max="11" width="22.5703125" style="13" customWidth="1"/>
    <col min="12" max="16384" width="21" style="13"/>
  </cols>
  <sheetData>
    <row r="1" spans="1:11" ht="12" customHeight="1" x14ac:dyDescent="0.25">
      <c r="A1" s="87" t="s">
        <v>523</v>
      </c>
      <c r="B1" s="87">
        <v>1</v>
      </c>
      <c r="C1" s="87" t="s">
        <v>533</v>
      </c>
      <c r="D1" s="88"/>
      <c r="E1" s="138"/>
      <c r="F1" s="87"/>
      <c r="G1" s="87" t="s">
        <v>532</v>
      </c>
      <c r="H1" s="87"/>
      <c r="I1" s="89">
        <v>86829.02</v>
      </c>
      <c r="J1" s="87"/>
      <c r="K1" s="87"/>
    </row>
    <row r="2" spans="1:11" ht="24.75" customHeight="1" x14ac:dyDescent="0.25">
      <c r="A2" s="17" t="s">
        <v>519</v>
      </c>
      <c r="B2" s="17" t="s">
        <v>510</v>
      </c>
      <c r="C2" s="17" t="s">
        <v>511</v>
      </c>
      <c r="D2" s="18" t="s">
        <v>512</v>
      </c>
      <c r="E2" s="139" t="s">
        <v>513</v>
      </c>
      <c r="F2" s="17" t="s">
        <v>514</v>
      </c>
      <c r="G2" s="17" t="s">
        <v>515</v>
      </c>
      <c r="H2" s="17" t="s">
        <v>516</v>
      </c>
      <c r="I2" s="18" t="s">
        <v>517</v>
      </c>
      <c r="J2" s="17" t="s">
        <v>518</v>
      </c>
      <c r="K2" s="17" t="s">
        <v>520</v>
      </c>
    </row>
    <row r="3" spans="1:11" ht="24" x14ac:dyDescent="0.25">
      <c r="A3" s="16" t="s">
        <v>18</v>
      </c>
      <c r="B3" s="16" t="s">
        <v>19</v>
      </c>
      <c r="C3" s="16" t="s">
        <v>430</v>
      </c>
      <c r="D3" s="57">
        <v>19364.189999999999</v>
      </c>
      <c r="E3" s="53">
        <v>4.484</v>
      </c>
      <c r="F3" s="16" t="s">
        <v>20</v>
      </c>
      <c r="G3" s="16" t="s">
        <v>21</v>
      </c>
      <c r="H3" s="16" t="s">
        <v>22</v>
      </c>
      <c r="I3" s="26">
        <f>D3*E3</f>
        <v>86829.027959999992</v>
      </c>
      <c r="J3" s="16" t="s">
        <v>23</v>
      </c>
      <c r="K3" s="16" t="s">
        <v>24</v>
      </c>
    </row>
    <row r="4" spans="1:11" ht="12" customHeight="1" x14ac:dyDescent="0.25">
      <c r="A4" s="90" t="s">
        <v>524</v>
      </c>
      <c r="B4" s="90">
        <v>124</v>
      </c>
      <c r="C4" s="90" t="s">
        <v>530</v>
      </c>
      <c r="D4" s="91"/>
      <c r="E4" s="140"/>
      <c r="F4" s="90"/>
      <c r="G4" s="90" t="s">
        <v>525</v>
      </c>
      <c r="H4" s="90"/>
      <c r="I4" s="92">
        <f>SUM(I6:I129)</f>
        <v>1437158.1858111408</v>
      </c>
      <c r="J4" s="93"/>
      <c r="K4" s="90"/>
    </row>
    <row r="5" spans="1:11" ht="27" customHeight="1" x14ac:dyDescent="0.25">
      <c r="A5" s="17" t="s">
        <v>519</v>
      </c>
      <c r="B5" s="17" t="s">
        <v>510</v>
      </c>
      <c r="C5" s="17" t="s">
        <v>511</v>
      </c>
      <c r="D5" s="17" t="s">
        <v>512</v>
      </c>
      <c r="E5" s="139" t="s">
        <v>513</v>
      </c>
      <c r="F5" s="17" t="s">
        <v>514</v>
      </c>
      <c r="G5" s="17" t="s">
        <v>515</v>
      </c>
      <c r="H5" s="17" t="s">
        <v>516</v>
      </c>
      <c r="I5" s="17" t="s">
        <v>517</v>
      </c>
      <c r="J5" s="17" t="s">
        <v>518</v>
      </c>
      <c r="K5" s="17" t="s">
        <v>520</v>
      </c>
    </row>
    <row r="6" spans="1:11" ht="24" x14ac:dyDescent="0.25">
      <c r="A6" s="16" t="s">
        <v>25</v>
      </c>
      <c r="B6" s="16" t="s">
        <v>26</v>
      </c>
      <c r="C6" s="16" t="s">
        <v>431</v>
      </c>
      <c r="D6" s="55">
        <v>200</v>
      </c>
      <c r="E6" s="53">
        <v>3.5550000000000002</v>
      </c>
      <c r="F6" s="16" t="s">
        <v>27</v>
      </c>
      <c r="G6" s="16" t="s">
        <v>28</v>
      </c>
      <c r="H6" s="16" t="s">
        <v>29</v>
      </c>
      <c r="I6" s="26">
        <f>D6*E6</f>
        <v>711</v>
      </c>
      <c r="J6" s="16" t="s">
        <v>30</v>
      </c>
      <c r="K6" s="16" t="s">
        <v>4</v>
      </c>
    </row>
    <row r="7" spans="1:11" x14ac:dyDescent="0.25">
      <c r="A7" s="12" t="s">
        <v>31</v>
      </c>
      <c r="B7" s="12" t="s">
        <v>32</v>
      </c>
      <c r="C7" s="12" t="s">
        <v>432</v>
      </c>
      <c r="D7" s="28">
        <v>47015</v>
      </c>
      <c r="E7" s="54">
        <v>3.26</v>
      </c>
      <c r="F7" s="12" t="s">
        <v>33</v>
      </c>
      <c r="G7" s="12" t="s">
        <v>34</v>
      </c>
      <c r="H7" s="12" t="s">
        <v>35</v>
      </c>
      <c r="I7" s="26">
        <f t="shared" ref="I7:I70" si="0">D7*E7</f>
        <v>153268.9</v>
      </c>
      <c r="J7" s="12" t="s">
        <v>30</v>
      </c>
      <c r="K7" s="12" t="s">
        <v>5</v>
      </c>
    </row>
    <row r="8" spans="1:11" ht="24" x14ac:dyDescent="0.25">
      <c r="A8" s="12" t="s">
        <v>36</v>
      </c>
      <c r="B8" s="12" t="s">
        <v>37</v>
      </c>
      <c r="C8" s="12" t="s">
        <v>433</v>
      </c>
      <c r="D8" s="28">
        <v>420</v>
      </c>
      <c r="E8" s="54">
        <v>4.22</v>
      </c>
      <c r="F8" s="12" t="s">
        <v>38</v>
      </c>
      <c r="G8" s="12" t="s">
        <v>39</v>
      </c>
      <c r="H8" s="12" t="s">
        <v>40</v>
      </c>
      <c r="I8" s="26">
        <f t="shared" si="0"/>
        <v>1772.3999999999999</v>
      </c>
      <c r="J8" s="12" t="s">
        <v>30</v>
      </c>
      <c r="K8" s="12" t="s">
        <v>4</v>
      </c>
    </row>
    <row r="9" spans="1:11" ht="36" x14ac:dyDescent="0.25">
      <c r="A9" s="12" t="s">
        <v>41</v>
      </c>
      <c r="B9" s="12" t="s">
        <v>37</v>
      </c>
      <c r="C9" s="12" t="s">
        <v>434</v>
      </c>
      <c r="D9" s="28">
        <v>440</v>
      </c>
      <c r="E9" s="54">
        <v>3.577</v>
      </c>
      <c r="F9" s="12" t="s">
        <v>42</v>
      </c>
      <c r="G9" s="12" t="s">
        <v>43</v>
      </c>
      <c r="H9" s="12" t="s">
        <v>44</v>
      </c>
      <c r="I9" s="26">
        <f t="shared" si="0"/>
        <v>1573.8799999999999</v>
      </c>
      <c r="J9" s="12" t="s">
        <v>30</v>
      </c>
      <c r="K9" s="12" t="s">
        <v>4</v>
      </c>
    </row>
    <row r="10" spans="1:11" x14ac:dyDescent="0.25">
      <c r="A10" s="12" t="s">
        <v>45</v>
      </c>
      <c r="B10" s="12" t="s">
        <v>32</v>
      </c>
      <c r="C10" s="12" t="s">
        <v>435</v>
      </c>
      <c r="D10" s="28">
        <v>44200</v>
      </c>
      <c r="E10" s="54">
        <v>3.2829999999999999</v>
      </c>
      <c r="F10" s="12" t="s">
        <v>46</v>
      </c>
      <c r="G10" s="12" t="s">
        <v>47</v>
      </c>
      <c r="H10" s="12" t="s">
        <v>48</v>
      </c>
      <c r="I10" s="26">
        <f t="shared" si="0"/>
        <v>145108.6</v>
      </c>
      <c r="J10" s="12" t="s">
        <v>30</v>
      </c>
      <c r="K10" s="12" t="s">
        <v>5</v>
      </c>
    </row>
    <row r="11" spans="1:11" x14ac:dyDescent="0.25">
      <c r="A11" s="12" t="s">
        <v>49</v>
      </c>
      <c r="B11" s="12" t="s">
        <v>32</v>
      </c>
      <c r="C11" s="12" t="s">
        <v>436</v>
      </c>
      <c r="D11" s="28">
        <v>3775.8</v>
      </c>
      <c r="E11" s="54">
        <v>4.0136000000000003</v>
      </c>
      <c r="F11" s="12" t="s">
        <v>50</v>
      </c>
      <c r="G11" s="12" t="s">
        <v>51</v>
      </c>
      <c r="H11" s="12" t="s">
        <v>52</v>
      </c>
      <c r="I11" s="26">
        <f t="shared" si="0"/>
        <v>15154.550880000003</v>
      </c>
      <c r="J11" s="12" t="s">
        <v>30</v>
      </c>
      <c r="K11" s="12" t="s">
        <v>5</v>
      </c>
    </row>
    <row r="12" spans="1:11" ht="24" x14ac:dyDescent="0.25">
      <c r="A12" s="12" t="s">
        <v>53</v>
      </c>
      <c r="B12" s="12" t="s">
        <v>54</v>
      </c>
      <c r="C12" s="12" t="s">
        <v>507</v>
      </c>
      <c r="D12" s="27">
        <v>1000</v>
      </c>
      <c r="E12" s="54">
        <v>3.9780000000000002</v>
      </c>
      <c r="F12" s="12" t="s">
        <v>55</v>
      </c>
      <c r="G12" s="12" t="s">
        <v>56</v>
      </c>
      <c r="H12" s="12" t="s">
        <v>57</v>
      </c>
      <c r="I12" s="26">
        <f t="shared" si="0"/>
        <v>3978</v>
      </c>
      <c r="J12" s="12" t="s">
        <v>30</v>
      </c>
      <c r="K12" s="12" t="s">
        <v>4</v>
      </c>
    </row>
    <row r="13" spans="1:11" x14ac:dyDescent="0.25">
      <c r="A13" s="12" t="s">
        <v>58</v>
      </c>
      <c r="B13" s="12" t="s">
        <v>37</v>
      </c>
      <c r="C13" s="12" t="s">
        <v>437</v>
      </c>
      <c r="D13" s="28">
        <v>816</v>
      </c>
      <c r="E13" s="54">
        <v>3.52</v>
      </c>
      <c r="F13" s="12" t="s">
        <v>59</v>
      </c>
      <c r="G13" s="12" t="s">
        <v>60</v>
      </c>
      <c r="H13" s="12" t="s">
        <v>61</v>
      </c>
      <c r="I13" s="26">
        <f t="shared" si="0"/>
        <v>2872.32</v>
      </c>
      <c r="J13" s="12" t="s">
        <v>30</v>
      </c>
      <c r="K13" s="12" t="s">
        <v>4</v>
      </c>
    </row>
    <row r="14" spans="1:11" ht="24" x14ac:dyDescent="0.25">
      <c r="A14" s="12" t="s">
        <v>62</v>
      </c>
      <c r="B14" s="12" t="s">
        <v>63</v>
      </c>
      <c r="C14" s="12" t="s">
        <v>438</v>
      </c>
      <c r="D14" s="28">
        <v>6000</v>
      </c>
      <c r="E14" s="54">
        <v>3.5045000000000002</v>
      </c>
      <c r="F14" s="12" t="s">
        <v>57</v>
      </c>
      <c r="G14" s="12" t="s">
        <v>64</v>
      </c>
      <c r="H14" s="12" t="s">
        <v>65</v>
      </c>
      <c r="I14" s="26">
        <f t="shared" si="0"/>
        <v>21027</v>
      </c>
      <c r="J14" s="12" t="s">
        <v>30</v>
      </c>
      <c r="K14" s="12" t="s">
        <v>5</v>
      </c>
    </row>
    <row r="15" spans="1:11" x14ac:dyDescent="0.25">
      <c r="A15" s="12" t="s">
        <v>66</v>
      </c>
      <c r="B15" s="12" t="s">
        <v>37</v>
      </c>
      <c r="C15" s="12" t="s">
        <v>439</v>
      </c>
      <c r="D15" s="28">
        <v>2000</v>
      </c>
      <c r="E15" s="54">
        <v>3.2120000000000002</v>
      </c>
      <c r="F15" s="12" t="s">
        <v>67</v>
      </c>
      <c r="G15" s="12" t="s">
        <v>68</v>
      </c>
      <c r="H15" s="12" t="s">
        <v>69</v>
      </c>
      <c r="I15" s="26">
        <f t="shared" si="0"/>
        <v>6424</v>
      </c>
      <c r="J15" s="12" t="s">
        <v>30</v>
      </c>
      <c r="K15" s="12" t="s">
        <v>5</v>
      </c>
    </row>
    <row r="16" spans="1:11" x14ac:dyDescent="0.25">
      <c r="A16" s="12" t="s">
        <v>70</v>
      </c>
      <c r="B16" s="12" t="s">
        <v>54</v>
      </c>
      <c r="C16" s="12" t="s">
        <v>508</v>
      </c>
      <c r="D16" s="28">
        <v>366</v>
      </c>
      <c r="E16" s="54">
        <v>3.2450000000000001</v>
      </c>
      <c r="F16" s="12" t="s">
        <v>71</v>
      </c>
      <c r="G16" s="12" t="s">
        <v>72</v>
      </c>
      <c r="H16" s="12" t="s">
        <v>73</v>
      </c>
      <c r="I16" s="26">
        <f t="shared" si="0"/>
        <v>1187.67</v>
      </c>
      <c r="J16" s="12" t="s">
        <v>30</v>
      </c>
      <c r="K16" s="12" t="s">
        <v>5</v>
      </c>
    </row>
    <row r="17" spans="1:11" ht="24" x14ac:dyDescent="0.25">
      <c r="A17" s="12" t="s">
        <v>74</v>
      </c>
      <c r="B17" s="12" t="s">
        <v>75</v>
      </c>
      <c r="C17" s="12" t="s">
        <v>440</v>
      </c>
      <c r="D17" s="28">
        <v>200</v>
      </c>
      <c r="E17" s="54">
        <v>3.1930000000000001</v>
      </c>
      <c r="F17" s="12" t="s">
        <v>76</v>
      </c>
      <c r="G17" s="12" t="s">
        <v>77</v>
      </c>
      <c r="H17" s="12" t="s">
        <v>78</v>
      </c>
      <c r="I17" s="26">
        <f t="shared" si="0"/>
        <v>638.6</v>
      </c>
      <c r="J17" s="12" t="s">
        <v>30</v>
      </c>
      <c r="K17" s="12" t="s">
        <v>5</v>
      </c>
    </row>
    <row r="18" spans="1:11" ht="24" x14ac:dyDescent="0.25">
      <c r="A18" s="12" t="s">
        <v>79</v>
      </c>
      <c r="B18" s="12" t="s">
        <v>75</v>
      </c>
      <c r="C18" s="12" t="s">
        <v>441</v>
      </c>
      <c r="D18" s="28">
        <v>1495</v>
      </c>
      <c r="E18" s="54">
        <v>3.2480000000000002</v>
      </c>
      <c r="F18" s="12" t="s">
        <v>80</v>
      </c>
      <c r="G18" s="12" t="s">
        <v>81</v>
      </c>
      <c r="H18" s="12" t="s">
        <v>82</v>
      </c>
      <c r="I18" s="26">
        <f t="shared" si="0"/>
        <v>4855.76</v>
      </c>
      <c r="J18" s="12" t="s">
        <v>30</v>
      </c>
      <c r="K18" s="12" t="s">
        <v>5</v>
      </c>
    </row>
    <row r="19" spans="1:11" ht="24" x14ac:dyDescent="0.25">
      <c r="A19" s="12" t="s">
        <v>83</v>
      </c>
      <c r="B19" s="12" t="s">
        <v>84</v>
      </c>
      <c r="C19" s="12" t="s">
        <v>442</v>
      </c>
      <c r="D19" s="28">
        <v>785</v>
      </c>
      <c r="E19" s="54">
        <v>3.238</v>
      </c>
      <c r="F19" s="12" t="s">
        <v>85</v>
      </c>
      <c r="G19" s="12" t="s">
        <v>86</v>
      </c>
      <c r="H19" s="12" t="s">
        <v>87</v>
      </c>
      <c r="I19" s="26">
        <f t="shared" si="0"/>
        <v>2541.83</v>
      </c>
      <c r="J19" s="12" t="s">
        <v>30</v>
      </c>
      <c r="K19" s="12" t="s">
        <v>4</v>
      </c>
    </row>
    <row r="20" spans="1:11" ht="24" x14ac:dyDescent="0.25">
      <c r="A20" s="12" t="s">
        <v>88</v>
      </c>
      <c r="B20" s="12" t="s">
        <v>89</v>
      </c>
      <c r="C20" s="12" t="s">
        <v>443</v>
      </c>
      <c r="D20" s="27">
        <v>520</v>
      </c>
      <c r="E20" s="54">
        <v>3.96</v>
      </c>
      <c r="F20" s="12" t="s">
        <v>90</v>
      </c>
      <c r="G20" s="12" t="s">
        <v>91</v>
      </c>
      <c r="H20" s="12" t="s">
        <v>92</v>
      </c>
      <c r="I20" s="26">
        <f t="shared" si="0"/>
        <v>2059.1999999999998</v>
      </c>
      <c r="J20" s="12" t="s">
        <v>30</v>
      </c>
      <c r="K20" s="12" t="s">
        <v>4</v>
      </c>
    </row>
    <row r="21" spans="1:11" ht="36" x14ac:dyDescent="0.25">
      <c r="A21" s="12" t="s">
        <v>93</v>
      </c>
      <c r="B21" s="12" t="s">
        <v>37</v>
      </c>
      <c r="C21" s="12" t="s">
        <v>444</v>
      </c>
      <c r="D21" s="27">
        <v>490</v>
      </c>
      <c r="E21" s="54">
        <v>4.0369999999999999</v>
      </c>
      <c r="F21" s="12" t="s">
        <v>94</v>
      </c>
      <c r="G21" s="12" t="s">
        <v>95</v>
      </c>
      <c r="H21" s="12" t="s">
        <v>96</v>
      </c>
      <c r="I21" s="26">
        <f t="shared" si="0"/>
        <v>1978.1299999999999</v>
      </c>
      <c r="J21" s="12" t="s">
        <v>30</v>
      </c>
      <c r="K21" s="12" t="s">
        <v>4</v>
      </c>
    </row>
    <row r="22" spans="1:11" ht="24" x14ac:dyDescent="0.25">
      <c r="A22" s="12" t="s">
        <v>97</v>
      </c>
      <c r="B22" s="12" t="s">
        <v>37</v>
      </c>
      <c r="C22" s="12" t="s">
        <v>445</v>
      </c>
      <c r="D22" s="28">
        <v>820</v>
      </c>
      <c r="E22" s="54">
        <v>3.8580000000000001</v>
      </c>
      <c r="F22" s="12" t="s">
        <v>38</v>
      </c>
      <c r="G22" s="12" t="s">
        <v>98</v>
      </c>
      <c r="H22" s="12" t="s">
        <v>40</v>
      </c>
      <c r="I22" s="26">
        <f t="shared" si="0"/>
        <v>3163.56</v>
      </c>
      <c r="J22" s="12" t="s">
        <v>30</v>
      </c>
      <c r="K22" s="12" t="s">
        <v>4</v>
      </c>
    </row>
    <row r="23" spans="1:11" x14ac:dyDescent="0.25">
      <c r="A23" s="12" t="s">
        <v>99</v>
      </c>
      <c r="B23" s="12" t="s">
        <v>37</v>
      </c>
      <c r="C23" s="12" t="s">
        <v>446</v>
      </c>
      <c r="D23" s="28">
        <v>650</v>
      </c>
      <c r="E23" s="54">
        <v>3.218</v>
      </c>
      <c r="F23" s="12" t="s">
        <v>67</v>
      </c>
      <c r="G23" s="12" t="s">
        <v>100</v>
      </c>
      <c r="H23" s="12" t="s">
        <v>69</v>
      </c>
      <c r="I23" s="26">
        <f t="shared" si="0"/>
        <v>2091.6999999999998</v>
      </c>
      <c r="J23" s="12" t="s">
        <v>30</v>
      </c>
      <c r="K23" s="12" t="s">
        <v>4</v>
      </c>
    </row>
    <row r="24" spans="1:11" ht="24" x14ac:dyDescent="0.25">
      <c r="A24" s="12" t="s">
        <v>101</v>
      </c>
      <c r="B24" s="12" t="s">
        <v>75</v>
      </c>
      <c r="C24" s="12" t="s">
        <v>447</v>
      </c>
      <c r="D24" s="28">
        <v>280</v>
      </c>
      <c r="E24" s="54">
        <v>3.7839999999999998</v>
      </c>
      <c r="F24" s="12" t="s">
        <v>102</v>
      </c>
      <c r="G24" s="12" t="s">
        <v>103</v>
      </c>
      <c r="H24" s="12" t="s">
        <v>104</v>
      </c>
      <c r="I24" s="26">
        <f t="shared" si="0"/>
        <v>1059.52</v>
      </c>
      <c r="J24" s="12" t="s">
        <v>30</v>
      </c>
      <c r="K24" s="12" t="s">
        <v>5</v>
      </c>
    </row>
    <row r="25" spans="1:11" ht="24" x14ac:dyDescent="0.25">
      <c r="A25" s="12" t="s">
        <v>101</v>
      </c>
      <c r="B25" s="12" t="s">
        <v>75</v>
      </c>
      <c r="C25" s="12" t="s">
        <v>447</v>
      </c>
      <c r="D25" s="28">
        <v>350</v>
      </c>
      <c r="E25" s="54">
        <v>3.6019999999999999</v>
      </c>
      <c r="F25" s="12" t="s">
        <v>105</v>
      </c>
      <c r="G25" s="12" t="s">
        <v>106</v>
      </c>
      <c r="H25" s="12" t="s">
        <v>105</v>
      </c>
      <c r="I25" s="26">
        <f t="shared" si="0"/>
        <v>1260.7</v>
      </c>
      <c r="J25" s="12" t="s">
        <v>30</v>
      </c>
      <c r="K25" s="12" t="s">
        <v>5</v>
      </c>
    </row>
    <row r="26" spans="1:11" ht="24" x14ac:dyDescent="0.25">
      <c r="A26" s="12" t="s">
        <v>101</v>
      </c>
      <c r="B26" s="12" t="s">
        <v>75</v>
      </c>
      <c r="C26" s="12" t="s">
        <v>447</v>
      </c>
      <c r="D26" s="28">
        <v>750</v>
      </c>
      <c r="E26" s="54">
        <v>3.2370000000000001</v>
      </c>
      <c r="F26" s="12" t="s">
        <v>85</v>
      </c>
      <c r="G26" s="12" t="s">
        <v>107</v>
      </c>
      <c r="H26" s="12" t="s">
        <v>87</v>
      </c>
      <c r="I26" s="26">
        <f t="shared" si="0"/>
        <v>2427.75</v>
      </c>
      <c r="J26" s="12" t="s">
        <v>30</v>
      </c>
      <c r="K26" s="12" t="s">
        <v>5</v>
      </c>
    </row>
    <row r="27" spans="1:11" ht="24" x14ac:dyDescent="0.25">
      <c r="A27" s="12" t="s">
        <v>101</v>
      </c>
      <c r="B27" s="12" t="s">
        <v>75</v>
      </c>
      <c r="C27" s="12" t="s">
        <v>447</v>
      </c>
      <c r="D27" s="28">
        <v>980</v>
      </c>
      <c r="E27" s="54">
        <v>3.1968999999999999</v>
      </c>
      <c r="F27" s="12" t="s">
        <v>108</v>
      </c>
      <c r="G27" s="12" t="s">
        <v>109</v>
      </c>
      <c r="H27" s="12" t="s">
        <v>108</v>
      </c>
      <c r="I27" s="26">
        <f t="shared" si="0"/>
        <v>3132.962</v>
      </c>
      <c r="J27" s="12" t="s">
        <v>30</v>
      </c>
      <c r="K27" s="12" t="s">
        <v>5</v>
      </c>
    </row>
    <row r="28" spans="1:11" ht="24" x14ac:dyDescent="0.25">
      <c r="A28" s="12" t="s">
        <v>101</v>
      </c>
      <c r="B28" s="12" t="s">
        <v>75</v>
      </c>
      <c r="C28" s="12" t="s">
        <v>447</v>
      </c>
      <c r="D28" s="28">
        <v>1475</v>
      </c>
      <c r="E28" s="54">
        <v>3.3959999999999999</v>
      </c>
      <c r="F28" s="12" t="s">
        <v>110</v>
      </c>
      <c r="G28" s="12" t="s">
        <v>111</v>
      </c>
      <c r="H28" s="12" t="s">
        <v>110</v>
      </c>
      <c r="I28" s="26">
        <f t="shared" si="0"/>
        <v>5009.0999999999995</v>
      </c>
      <c r="J28" s="12" t="s">
        <v>30</v>
      </c>
      <c r="K28" s="12" t="s">
        <v>5</v>
      </c>
    </row>
    <row r="29" spans="1:11" ht="24" x14ac:dyDescent="0.25">
      <c r="A29" s="12" t="s">
        <v>112</v>
      </c>
      <c r="B29" s="12" t="s">
        <v>113</v>
      </c>
      <c r="C29" s="12" t="s">
        <v>448</v>
      </c>
      <c r="D29" s="56">
        <v>786</v>
      </c>
      <c r="E29" s="54">
        <v>5.3689999999999998</v>
      </c>
      <c r="F29" s="12" t="s">
        <v>102</v>
      </c>
      <c r="G29" s="12" t="s">
        <v>114</v>
      </c>
      <c r="H29" s="12" t="s">
        <v>104</v>
      </c>
      <c r="I29" s="26">
        <f t="shared" si="0"/>
        <v>4220.0339999999997</v>
      </c>
      <c r="J29" s="12" t="s">
        <v>30</v>
      </c>
      <c r="K29" s="12" t="s">
        <v>5</v>
      </c>
    </row>
    <row r="30" spans="1:11" x14ac:dyDescent="0.25">
      <c r="A30" s="12" t="s">
        <v>115</v>
      </c>
      <c r="B30" s="12" t="s">
        <v>113</v>
      </c>
      <c r="C30" s="12" t="s">
        <v>435</v>
      </c>
      <c r="D30" s="28">
        <v>1760</v>
      </c>
      <c r="E30" s="54">
        <v>3.778</v>
      </c>
      <c r="F30" s="12" t="s">
        <v>102</v>
      </c>
      <c r="G30" s="12" t="s">
        <v>116</v>
      </c>
      <c r="H30" s="12" t="s">
        <v>104</v>
      </c>
      <c r="I30" s="26">
        <f t="shared" si="0"/>
        <v>6649.28</v>
      </c>
      <c r="J30" s="12" t="s">
        <v>30</v>
      </c>
      <c r="K30" s="12" t="s">
        <v>5</v>
      </c>
    </row>
    <row r="31" spans="1:11" x14ac:dyDescent="0.25">
      <c r="A31" s="12" t="s">
        <v>117</v>
      </c>
      <c r="B31" s="12" t="s">
        <v>75</v>
      </c>
      <c r="C31" s="12" t="s">
        <v>449</v>
      </c>
      <c r="D31" s="28">
        <v>1150</v>
      </c>
      <c r="E31" s="54">
        <v>3.2610000000000001</v>
      </c>
      <c r="F31" s="12" t="s">
        <v>118</v>
      </c>
      <c r="G31" s="12" t="s">
        <v>119</v>
      </c>
      <c r="H31" s="12" t="s">
        <v>120</v>
      </c>
      <c r="I31" s="26">
        <f t="shared" si="0"/>
        <v>3750.15</v>
      </c>
      <c r="J31" s="12" t="s">
        <v>30</v>
      </c>
      <c r="K31" s="12" t="s">
        <v>5</v>
      </c>
    </row>
    <row r="32" spans="1:11" x14ac:dyDescent="0.25">
      <c r="A32" s="12" t="s">
        <v>121</v>
      </c>
      <c r="B32" s="12" t="s">
        <v>113</v>
      </c>
      <c r="C32" s="12" t="s">
        <v>450</v>
      </c>
      <c r="D32" s="56">
        <v>1420</v>
      </c>
      <c r="E32" s="54">
        <v>4.1100000000000003</v>
      </c>
      <c r="F32" s="12" t="s">
        <v>122</v>
      </c>
      <c r="G32" s="12" t="s">
        <v>123</v>
      </c>
      <c r="H32" s="12" t="s">
        <v>124</v>
      </c>
      <c r="I32" s="26">
        <f t="shared" si="0"/>
        <v>5836.2000000000007</v>
      </c>
      <c r="J32" s="12" t="s">
        <v>30</v>
      </c>
      <c r="K32" s="12" t="s">
        <v>5</v>
      </c>
    </row>
    <row r="33" spans="1:11" x14ac:dyDescent="0.25">
      <c r="A33" s="12" t="s">
        <v>125</v>
      </c>
      <c r="B33" s="12" t="s">
        <v>126</v>
      </c>
      <c r="C33" s="12" t="s">
        <v>435</v>
      </c>
      <c r="D33" s="28">
        <v>1800</v>
      </c>
      <c r="E33" s="54">
        <v>3.5059999999999998</v>
      </c>
      <c r="F33" s="12" t="s">
        <v>127</v>
      </c>
      <c r="G33" s="12" t="s">
        <v>128</v>
      </c>
      <c r="H33" s="12" t="s">
        <v>129</v>
      </c>
      <c r="I33" s="26">
        <f t="shared" si="0"/>
        <v>6310.7999999999993</v>
      </c>
      <c r="J33" s="12" t="s">
        <v>30</v>
      </c>
      <c r="K33" s="12" t="s">
        <v>4</v>
      </c>
    </row>
    <row r="34" spans="1:11" x14ac:dyDescent="0.25">
      <c r="A34" s="12" t="s">
        <v>130</v>
      </c>
      <c r="B34" s="12" t="s">
        <v>1051</v>
      </c>
      <c r="C34" s="12" t="s">
        <v>450</v>
      </c>
      <c r="D34" s="56">
        <v>10250</v>
      </c>
      <c r="E34" s="54">
        <v>3.8180000000000001</v>
      </c>
      <c r="F34" s="12" t="s">
        <v>131</v>
      </c>
      <c r="G34" s="12" t="s">
        <v>790</v>
      </c>
      <c r="H34" s="12" t="s">
        <v>132</v>
      </c>
      <c r="I34" s="26">
        <f t="shared" si="0"/>
        <v>39134.5</v>
      </c>
      <c r="J34" s="12" t="s">
        <v>30</v>
      </c>
      <c r="K34" s="12" t="s">
        <v>5</v>
      </c>
    </row>
    <row r="35" spans="1:11" x14ac:dyDescent="0.25">
      <c r="A35" s="12" t="s">
        <v>130</v>
      </c>
      <c r="B35" s="12" t="s">
        <v>1051</v>
      </c>
      <c r="C35" s="12" t="s">
        <v>450</v>
      </c>
      <c r="D35" s="56">
        <v>20000</v>
      </c>
      <c r="E35" s="54">
        <v>5.6050000000000004</v>
      </c>
      <c r="F35" s="12" t="s">
        <v>133</v>
      </c>
      <c r="G35" s="12" t="s">
        <v>134</v>
      </c>
      <c r="H35" s="12" t="s">
        <v>135</v>
      </c>
      <c r="I35" s="26">
        <f t="shared" si="0"/>
        <v>112100.00000000001</v>
      </c>
      <c r="J35" s="12" t="s">
        <v>30</v>
      </c>
      <c r="K35" s="12" t="s">
        <v>5</v>
      </c>
    </row>
    <row r="36" spans="1:11" ht="24" x14ac:dyDescent="0.25">
      <c r="A36" s="12" t="s">
        <v>136</v>
      </c>
      <c r="B36" s="12" t="s">
        <v>75</v>
      </c>
      <c r="C36" s="12" t="s">
        <v>451</v>
      </c>
      <c r="D36" s="27">
        <v>828</v>
      </c>
      <c r="E36" s="54">
        <v>3.6219999999999999</v>
      </c>
      <c r="F36" s="12" t="s">
        <v>80</v>
      </c>
      <c r="G36" s="12" t="s">
        <v>137</v>
      </c>
      <c r="H36" s="12" t="s">
        <v>82</v>
      </c>
      <c r="I36" s="26">
        <f t="shared" si="0"/>
        <v>2999.0160000000001</v>
      </c>
      <c r="J36" s="12" t="s">
        <v>30</v>
      </c>
      <c r="K36" s="12" t="s">
        <v>5</v>
      </c>
    </row>
    <row r="37" spans="1:11" x14ac:dyDescent="0.25">
      <c r="A37" s="12" t="s">
        <v>138</v>
      </c>
      <c r="B37" s="12" t="s">
        <v>75</v>
      </c>
      <c r="C37" s="12" t="s">
        <v>450</v>
      </c>
      <c r="D37" s="56">
        <v>1400</v>
      </c>
      <c r="E37" s="54">
        <v>5.79</v>
      </c>
      <c r="F37" s="12" t="s">
        <v>139</v>
      </c>
      <c r="G37" s="12">
        <v>15372728</v>
      </c>
      <c r="H37" s="12" t="s">
        <v>140</v>
      </c>
      <c r="I37" s="26">
        <f t="shared" si="0"/>
        <v>8106</v>
      </c>
      <c r="J37" s="12" t="s">
        <v>30</v>
      </c>
      <c r="K37" s="12" t="s">
        <v>5</v>
      </c>
    </row>
    <row r="38" spans="1:11" ht="24" x14ac:dyDescent="0.25">
      <c r="A38" s="12" t="s">
        <v>141</v>
      </c>
      <c r="B38" s="12" t="s">
        <v>75</v>
      </c>
      <c r="C38" s="12" t="s">
        <v>452</v>
      </c>
      <c r="D38" s="28">
        <v>500</v>
      </c>
      <c r="E38" s="54">
        <v>3.609</v>
      </c>
      <c r="F38" s="12" t="s">
        <v>142</v>
      </c>
      <c r="G38" s="12" t="s">
        <v>143</v>
      </c>
      <c r="H38" s="12" t="s">
        <v>105</v>
      </c>
      <c r="I38" s="26">
        <f t="shared" si="0"/>
        <v>1804.5</v>
      </c>
      <c r="J38" s="12" t="s">
        <v>30</v>
      </c>
      <c r="K38" s="12" t="s">
        <v>5</v>
      </c>
    </row>
    <row r="39" spans="1:11" ht="24" x14ac:dyDescent="0.25">
      <c r="A39" s="12" t="s">
        <v>144</v>
      </c>
      <c r="B39" s="12" t="s">
        <v>75</v>
      </c>
      <c r="C39" s="12" t="s">
        <v>453</v>
      </c>
      <c r="D39" s="28">
        <v>800</v>
      </c>
      <c r="E39" s="54">
        <v>3.2810000000000001</v>
      </c>
      <c r="F39" s="12" t="s">
        <v>145</v>
      </c>
      <c r="G39" s="12" t="s">
        <v>146</v>
      </c>
      <c r="H39" s="12" t="s">
        <v>71</v>
      </c>
      <c r="I39" s="26">
        <f t="shared" si="0"/>
        <v>2624.8</v>
      </c>
      <c r="J39" s="12" t="s">
        <v>30</v>
      </c>
      <c r="K39" s="12" t="s">
        <v>5</v>
      </c>
    </row>
    <row r="40" spans="1:11" ht="24" x14ac:dyDescent="0.25">
      <c r="A40" s="12" t="s">
        <v>144</v>
      </c>
      <c r="B40" s="12" t="s">
        <v>75</v>
      </c>
      <c r="C40" s="12" t="s">
        <v>453</v>
      </c>
      <c r="D40" s="28">
        <v>2000</v>
      </c>
      <c r="E40" s="54">
        <v>3.669</v>
      </c>
      <c r="F40" s="12" t="s">
        <v>105</v>
      </c>
      <c r="G40" s="12" t="s">
        <v>147</v>
      </c>
      <c r="H40" s="12" t="s">
        <v>105</v>
      </c>
      <c r="I40" s="26">
        <f t="shared" si="0"/>
        <v>7338</v>
      </c>
      <c r="J40" s="12" t="s">
        <v>30</v>
      </c>
      <c r="K40" s="12" t="s">
        <v>5</v>
      </c>
    </row>
    <row r="41" spans="1:11" ht="24" x14ac:dyDescent="0.25">
      <c r="A41" s="12" t="s">
        <v>144</v>
      </c>
      <c r="B41" s="12" t="s">
        <v>75</v>
      </c>
      <c r="C41" s="12" t="s">
        <v>453</v>
      </c>
      <c r="D41" s="28">
        <v>2250</v>
      </c>
      <c r="E41" s="54">
        <v>3.508</v>
      </c>
      <c r="F41" s="12" t="s">
        <v>129</v>
      </c>
      <c r="G41" s="12" t="s">
        <v>148</v>
      </c>
      <c r="H41" s="12" t="s">
        <v>129</v>
      </c>
      <c r="I41" s="26">
        <f t="shared" si="0"/>
        <v>7893</v>
      </c>
      <c r="J41" s="12" t="s">
        <v>30</v>
      </c>
      <c r="K41" s="12" t="s">
        <v>5</v>
      </c>
    </row>
    <row r="42" spans="1:11" x14ac:dyDescent="0.25">
      <c r="A42" s="12" t="s">
        <v>149</v>
      </c>
      <c r="B42" s="12" t="s">
        <v>75</v>
      </c>
      <c r="C42" s="12" t="s">
        <v>454</v>
      </c>
      <c r="D42" s="28">
        <v>415</v>
      </c>
      <c r="E42" s="54">
        <v>3.411</v>
      </c>
      <c r="F42" s="12" t="s">
        <v>150</v>
      </c>
      <c r="G42" s="12" t="s">
        <v>151</v>
      </c>
      <c r="H42" s="12" t="s">
        <v>150</v>
      </c>
      <c r="I42" s="26">
        <f t="shared" si="0"/>
        <v>1415.5650000000001</v>
      </c>
      <c r="J42" s="12" t="s">
        <v>30</v>
      </c>
      <c r="K42" s="12" t="s">
        <v>5</v>
      </c>
    </row>
    <row r="43" spans="1:11" x14ac:dyDescent="0.25">
      <c r="A43" s="12" t="s">
        <v>149</v>
      </c>
      <c r="B43" s="12" t="s">
        <v>75</v>
      </c>
      <c r="C43" s="12" t="s">
        <v>454</v>
      </c>
      <c r="D43" s="28">
        <v>1072</v>
      </c>
      <c r="E43" s="54">
        <v>3.3959999999999999</v>
      </c>
      <c r="F43" s="12" t="s">
        <v>152</v>
      </c>
      <c r="G43" s="12" t="s">
        <v>153</v>
      </c>
      <c r="H43" s="12" t="s">
        <v>110</v>
      </c>
      <c r="I43" s="26">
        <f t="shared" si="0"/>
        <v>3640.5119999999997</v>
      </c>
      <c r="J43" s="12" t="s">
        <v>30</v>
      </c>
      <c r="K43" s="12" t="s">
        <v>5</v>
      </c>
    </row>
    <row r="44" spans="1:11" x14ac:dyDescent="0.25">
      <c r="A44" s="12" t="s">
        <v>149</v>
      </c>
      <c r="B44" s="12" t="s">
        <v>75</v>
      </c>
      <c r="C44" s="12" t="s">
        <v>454</v>
      </c>
      <c r="D44" s="28">
        <v>1575</v>
      </c>
      <c r="E44" s="54">
        <v>3.7839999999999998</v>
      </c>
      <c r="F44" s="12" t="s">
        <v>102</v>
      </c>
      <c r="G44" s="12" t="s">
        <v>154</v>
      </c>
      <c r="H44" s="12" t="s">
        <v>104</v>
      </c>
      <c r="I44" s="26">
        <f t="shared" si="0"/>
        <v>5959.7999999999993</v>
      </c>
      <c r="J44" s="12" t="s">
        <v>30</v>
      </c>
      <c r="K44" s="12" t="s">
        <v>5</v>
      </c>
    </row>
    <row r="45" spans="1:11" ht="24" x14ac:dyDescent="0.25">
      <c r="A45" s="12" t="s">
        <v>155</v>
      </c>
      <c r="B45" s="12" t="s">
        <v>75</v>
      </c>
      <c r="C45" s="12" t="s">
        <v>455</v>
      </c>
      <c r="D45" s="28">
        <v>293</v>
      </c>
      <c r="E45" s="54">
        <v>3.5459999999999998</v>
      </c>
      <c r="F45" s="12" t="s">
        <v>92</v>
      </c>
      <c r="G45" s="12" t="s">
        <v>156</v>
      </c>
      <c r="H45" s="12" t="s">
        <v>59</v>
      </c>
      <c r="I45" s="26">
        <f t="shared" si="0"/>
        <v>1038.9779999999998</v>
      </c>
      <c r="J45" s="12" t="s">
        <v>30</v>
      </c>
      <c r="K45" s="12" t="s">
        <v>5</v>
      </c>
    </row>
    <row r="46" spans="1:11" ht="36" x14ac:dyDescent="0.25">
      <c r="A46" s="12" t="s">
        <v>157</v>
      </c>
      <c r="B46" s="12" t="s">
        <v>75</v>
      </c>
      <c r="C46" s="12" t="s">
        <v>456</v>
      </c>
      <c r="D46" s="28">
        <v>1380</v>
      </c>
      <c r="E46" s="54">
        <v>3.5459999999999998</v>
      </c>
      <c r="F46" s="12" t="s">
        <v>92</v>
      </c>
      <c r="G46" s="12" t="s">
        <v>158</v>
      </c>
      <c r="H46" s="12" t="s">
        <v>59</v>
      </c>
      <c r="I46" s="26">
        <f t="shared" si="0"/>
        <v>4893.4799999999996</v>
      </c>
      <c r="J46" s="12" t="s">
        <v>30</v>
      </c>
      <c r="K46" s="12" t="s">
        <v>5</v>
      </c>
    </row>
    <row r="47" spans="1:11" ht="24" x14ac:dyDescent="0.25">
      <c r="A47" s="12" t="s">
        <v>159</v>
      </c>
      <c r="B47" s="12" t="s">
        <v>75</v>
      </c>
      <c r="C47" s="12" t="s">
        <v>448</v>
      </c>
      <c r="D47" s="56">
        <v>450</v>
      </c>
      <c r="E47" s="54">
        <v>5.1950000000000003</v>
      </c>
      <c r="F47" s="12" t="s">
        <v>92</v>
      </c>
      <c r="G47" s="12" t="s">
        <v>160</v>
      </c>
      <c r="H47" s="12" t="s">
        <v>59</v>
      </c>
      <c r="I47" s="26">
        <f t="shared" si="0"/>
        <v>2337.75</v>
      </c>
      <c r="J47" s="12" t="s">
        <v>30</v>
      </c>
      <c r="K47" s="12" t="s">
        <v>5</v>
      </c>
    </row>
    <row r="48" spans="1:11" ht="24" x14ac:dyDescent="0.25">
      <c r="A48" s="12" t="s">
        <v>161</v>
      </c>
      <c r="B48" s="12" t="s">
        <v>75</v>
      </c>
      <c r="C48" s="12" t="s">
        <v>448</v>
      </c>
      <c r="D48" s="56">
        <v>636</v>
      </c>
      <c r="E48" s="54">
        <v>5.1859999999999999</v>
      </c>
      <c r="F48" s="12" t="s">
        <v>92</v>
      </c>
      <c r="G48" s="12" t="s">
        <v>162</v>
      </c>
      <c r="H48" s="12" t="s">
        <v>59</v>
      </c>
      <c r="I48" s="26">
        <f t="shared" si="0"/>
        <v>3298.2959999999998</v>
      </c>
      <c r="J48" s="12" t="s">
        <v>30</v>
      </c>
      <c r="K48" s="12" t="s">
        <v>5</v>
      </c>
    </row>
    <row r="49" spans="1:11" x14ac:dyDescent="0.25">
      <c r="A49" s="12" t="s">
        <v>163</v>
      </c>
      <c r="B49" s="12" t="s">
        <v>75</v>
      </c>
      <c r="C49" s="12" t="s">
        <v>457</v>
      </c>
      <c r="D49" s="60">
        <v>1600</v>
      </c>
      <c r="E49" s="54">
        <v>3.8140000000000001</v>
      </c>
      <c r="F49" s="12" t="s">
        <v>102</v>
      </c>
      <c r="G49" s="12" t="s">
        <v>164</v>
      </c>
      <c r="H49" s="12" t="s">
        <v>104</v>
      </c>
      <c r="I49" s="26">
        <f t="shared" si="0"/>
        <v>6102.4</v>
      </c>
      <c r="J49" s="12" t="s">
        <v>30</v>
      </c>
      <c r="K49" s="12" t="s">
        <v>5</v>
      </c>
    </row>
    <row r="50" spans="1:11" ht="24" x14ac:dyDescent="0.25">
      <c r="A50" s="12" t="s">
        <v>165</v>
      </c>
      <c r="B50" s="12" t="s">
        <v>75</v>
      </c>
      <c r="C50" s="12" t="s">
        <v>455</v>
      </c>
      <c r="D50" s="28">
        <v>523</v>
      </c>
      <c r="E50" s="54">
        <v>3.21</v>
      </c>
      <c r="F50" s="12" t="s">
        <v>166</v>
      </c>
      <c r="G50" s="12" t="s">
        <v>167</v>
      </c>
      <c r="H50" s="12" t="s">
        <v>168</v>
      </c>
      <c r="I50" s="26">
        <f t="shared" si="0"/>
        <v>1678.83</v>
      </c>
      <c r="J50" s="12" t="s">
        <v>30</v>
      </c>
      <c r="K50" s="12" t="s">
        <v>5</v>
      </c>
    </row>
    <row r="51" spans="1:11" ht="24" x14ac:dyDescent="0.25">
      <c r="A51" s="12" t="s">
        <v>169</v>
      </c>
      <c r="B51" s="12" t="s">
        <v>75</v>
      </c>
      <c r="C51" s="12" t="s">
        <v>448</v>
      </c>
      <c r="D51" s="56">
        <v>504</v>
      </c>
      <c r="E51" s="54">
        <v>4.13</v>
      </c>
      <c r="F51" s="12" t="s">
        <v>170</v>
      </c>
      <c r="G51" s="12" t="s">
        <v>171</v>
      </c>
      <c r="H51" s="12" t="s">
        <v>172</v>
      </c>
      <c r="I51" s="26">
        <f t="shared" si="0"/>
        <v>2081.52</v>
      </c>
      <c r="J51" s="12" t="s">
        <v>30</v>
      </c>
      <c r="K51" s="12" t="s">
        <v>5</v>
      </c>
    </row>
    <row r="52" spans="1:11" ht="24" x14ac:dyDescent="0.25">
      <c r="A52" s="12" t="s">
        <v>173</v>
      </c>
      <c r="B52" s="12" t="s">
        <v>75</v>
      </c>
      <c r="C52" s="12" t="s">
        <v>448</v>
      </c>
      <c r="D52" s="56">
        <v>392</v>
      </c>
      <c r="E52" s="54">
        <v>4.1684000000000001</v>
      </c>
      <c r="F52" s="12" t="s">
        <v>174</v>
      </c>
      <c r="G52" s="12" t="s">
        <v>175</v>
      </c>
      <c r="H52" s="12" t="s">
        <v>176</v>
      </c>
      <c r="I52" s="26">
        <f t="shared" si="0"/>
        <v>1634.0128</v>
      </c>
      <c r="J52" s="12" t="s">
        <v>30</v>
      </c>
      <c r="K52" s="12" t="s">
        <v>5</v>
      </c>
    </row>
    <row r="53" spans="1:11" ht="24" x14ac:dyDescent="0.25">
      <c r="A53" s="12" t="s">
        <v>177</v>
      </c>
      <c r="B53" s="12" t="s">
        <v>75</v>
      </c>
      <c r="C53" s="12" t="s">
        <v>441</v>
      </c>
      <c r="D53" s="28">
        <v>1495</v>
      </c>
      <c r="E53" s="54">
        <v>3.4</v>
      </c>
      <c r="F53" s="12" t="s">
        <v>152</v>
      </c>
      <c r="G53" s="12" t="s">
        <v>178</v>
      </c>
      <c r="H53" s="12" t="s">
        <v>110</v>
      </c>
      <c r="I53" s="26">
        <f t="shared" si="0"/>
        <v>5083</v>
      </c>
      <c r="J53" s="12" t="s">
        <v>30</v>
      </c>
      <c r="K53" s="12" t="s">
        <v>5</v>
      </c>
    </row>
    <row r="54" spans="1:11" ht="24" x14ac:dyDescent="0.25">
      <c r="A54" s="12" t="s">
        <v>179</v>
      </c>
      <c r="B54" s="12" t="s">
        <v>75</v>
      </c>
      <c r="C54" s="12" t="s">
        <v>458</v>
      </c>
      <c r="D54" s="28">
        <v>1320</v>
      </c>
      <c r="E54" s="54">
        <v>3.3959999999999999</v>
      </c>
      <c r="F54" s="12" t="s">
        <v>152</v>
      </c>
      <c r="G54" s="12" t="s">
        <v>180</v>
      </c>
      <c r="H54" s="12" t="s">
        <v>110</v>
      </c>
      <c r="I54" s="26">
        <f t="shared" si="0"/>
        <v>4482.72</v>
      </c>
      <c r="J54" s="12" t="s">
        <v>30</v>
      </c>
      <c r="K54" s="12" t="s">
        <v>5</v>
      </c>
    </row>
    <row r="55" spans="1:11" ht="24" x14ac:dyDescent="0.25">
      <c r="A55" s="12" t="s">
        <v>181</v>
      </c>
      <c r="B55" s="12" t="s">
        <v>75</v>
      </c>
      <c r="C55" s="12" t="s">
        <v>459</v>
      </c>
      <c r="D55" s="28">
        <v>2835</v>
      </c>
      <c r="E55" s="54">
        <v>3.4710000000000001</v>
      </c>
      <c r="F55" s="12" t="s">
        <v>182</v>
      </c>
      <c r="G55" s="12" t="s">
        <v>183</v>
      </c>
      <c r="H55" s="12" t="s">
        <v>184</v>
      </c>
      <c r="I55" s="26">
        <f t="shared" si="0"/>
        <v>9840.2849999999999</v>
      </c>
      <c r="J55" s="12" t="s">
        <v>30</v>
      </c>
      <c r="K55" s="12" t="s">
        <v>5</v>
      </c>
    </row>
    <row r="56" spans="1:11" x14ac:dyDescent="0.25">
      <c r="A56" s="12" t="s">
        <v>185</v>
      </c>
      <c r="B56" s="12" t="s">
        <v>75</v>
      </c>
      <c r="C56" s="12" t="s">
        <v>460</v>
      </c>
      <c r="D56" s="27">
        <v>670</v>
      </c>
      <c r="E56" s="54">
        <v>3.6150000000000002</v>
      </c>
      <c r="F56" s="12" t="s">
        <v>152</v>
      </c>
      <c r="G56" s="12" t="s">
        <v>186</v>
      </c>
      <c r="H56" s="12" t="s">
        <v>110</v>
      </c>
      <c r="I56" s="26">
        <f t="shared" si="0"/>
        <v>2422.0500000000002</v>
      </c>
      <c r="J56" s="12" t="s">
        <v>30</v>
      </c>
      <c r="K56" s="12" t="s">
        <v>5</v>
      </c>
    </row>
    <row r="57" spans="1:11" ht="24" x14ac:dyDescent="0.25">
      <c r="A57" s="12" t="s">
        <v>187</v>
      </c>
      <c r="B57" s="12" t="s">
        <v>75</v>
      </c>
      <c r="C57" s="12" t="s">
        <v>453</v>
      </c>
      <c r="D57" s="28">
        <v>2000</v>
      </c>
      <c r="E57" s="54">
        <v>3.99</v>
      </c>
      <c r="F57" s="12" t="s">
        <v>188</v>
      </c>
      <c r="G57" s="12" t="s">
        <v>189</v>
      </c>
      <c r="H57" s="12" t="s">
        <v>20</v>
      </c>
      <c r="I57" s="26">
        <f t="shared" si="0"/>
        <v>7980</v>
      </c>
      <c r="J57" s="12" t="s">
        <v>30</v>
      </c>
      <c r="K57" s="12" t="s">
        <v>5</v>
      </c>
    </row>
    <row r="58" spans="1:11" x14ac:dyDescent="0.25">
      <c r="A58" s="12" t="s">
        <v>190</v>
      </c>
      <c r="B58" s="12" t="s">
        <v>75</v>
      </c>
      <c r="C58" s="12" t="s">
        <v>461</v>
      </c>
      <c r="D58" s="28">
        <v>3200</v>
      </c>
      <c r="E58" s="54">
        <v>3.7879999999999998</v>
      </c>
      <c r="F58" s="12" t="s">
        <v>40</v>
      </c>
      <c r="G58" s="12" t="s">
        <v>191</v>
      </c>
      <c r="H58" s="12" t="s">
        <v>192</v>
      </c>
      <c r="I58" s="26">
        <f t="shared" si="0"/>
        <v>12121.599999999999</v>
      </c>
      <c r="J58" s="12" t="s">
        <v>30</v>
      </c>
      <c r="K58" s="12" t="s">
        <v>5</v>
      </c>
    </row>
    <row r="59" spans="1:11" ht="24" x14ac:dyDescent="0.25">
      <c r="A59" s="12" t="s">
        <v>193</v>
      </c>
      <c r="B59" s="12" t="s">
        <v>75</v>
      </c>
      <c r="C59" s="12" t="s">
        <v>462</v>
      </c>
      <c r="D59" s="28">
        <v>1250</v>
      </c>
      <c r="E59" s="54">
        <v>3.99</v>
      </c>
      <c r="F59" s="12" t="s">
        <v>188</v>
      </c>
      <c r="G59" s="12" t="s">
        <v>194</v>
      </c>
      <c r="H59" s="12" t="s">
        <v>20</v>
      </c>
      <c r="I59" s="26">
        <f t="shared" si="0"/>
        <v>4987.5</v>
      </c>
      <c r="J59" s="12" t="s">
        <v>30</v>
      </c>
      <c r="K59" s="12" t="s">
        <v>5</v>
      </c>
    </row>
    <row r="60" spans="1:11" x14ac:dyDescent="0.25">
      <c r="A60" s="12" t="s">
        <v>195</v>
      </c>
      <c r="B60" s="12" t="s">
        <v>126</v>
      </c>
      <c r="C60" s="12" t="s">
        <v>463</v>
      </c>
      <c r="D60" s="28">
        <v>419</v>
      </c>
      <c r="E60" s="54">
        <v>3.2519999999999998</v>
      </c>
      <c r="F60" s="12" t="s">
        <v>196</v>
      </c>
      <c r="G60" s="12" t="s">
        <v>197</v>
      </c>
      <c r="H60" s="12" t="s">
        <v>198</v>
      </c>
      <c r="I60" s="26">
        <f t="shared" si="0"/>
        <v>1362.588</v>
      </c>
      <c r="J60" s="12" t="s">
        <v>30</v>
      </c>
      <c r="K60" s="12" t="s">
        <v>4</v>
      </c>
    </row>
    <row r="61" spans="1:11" x14ac:dyDescent="0.25">
      <c r="A61" s="12" t="s">
        <v>199</v>
      </c>
      <c r="B61" s="12" t="s">
        <v>75</v>
      </c>
      <c r="C61" s="12" t="s">
        <v>464</v>
      </c>
      <c r="D61" s="56">
        <v>1325</v>
      </c>
      <c r="E61" s="54">
        <v>4.33</v>
      </c>
      <c r="F61" s="12" t="s">
        <v>33</v>
      </c>
      <c r="G61" s="12" t="s">
        <v>781</v>
      </c>
      <c r="H61" s="12" t="s">
        <v>35</v>
      </c>
      <c r="I61" s="26">
        <f t="shared" si="0"/>
        <v>5737.25</v>
      </c>
      <c r="J61" s="12" t="s">
        <v>30</v>
      </c>
      <c r="K61" s="12" t="s">
        <v>5</v>
      </c>
    </row>
    <row r="62" spans="1:11" x14ac:dyDescent="0.25">
      <c r="A62" s="12" t="s">
        <v>199</v>
      </c>
      <c r="B62" s="12" t="s">
        <v>75</v>
      </c>
      <c r="C62" s="12" t="s">
        <v>464</v>
      </c>
      <c r="D62" s="56">
        <v>1704</v>
      </c>
      <c r="E62" s="54">
        <v>4.9800000000000004</v>
      </c>
      <c r="F62" s="12" t="s">
        <v>200</v>
      </c>
      <c r="G62" s="12" t="s">
        <v>201</v>
      </c>
      <c r="H62" s="12" t="s">
        <v>202</v>
      </c>
      <c r="I62" s="26">
        <f t="shared" si="0"/>
        <v>8485.92</v>
      </c>
      <c r="J62" s="12" t="s">
        <v>30</v>
      </c>
      <c r="K62" s="12" t="s">
        <v>5</v>
      </c>
    </row>
    <row r="63" spans="1:11" x14ac:dyDescent="0.25">
      <c r="A63" s="12" t="s">
        <v>199</v>
      </c>
      <c r="B63" s="12" t="s">
        <v>75</v>
      </c>
      <c r="C63" s="12" t="s">
        <v>464</v>
      </c>
      <c r="D63" s="56">
        <v>2840</v>
      </c>
      <c r="E63" s="54">
        <v>5.17</v>
      </c>
      <c r="F63" s="12" t="s">
        <v>96</v>
      </c>
      <c r="G63" s="12" t="s">
        <v>782</v>
      </c>
      <c r="H63" s="12" t="s">
        <v>203</v>
      </c>
      <c r="I63" s="26">
        <f t="shared" si="0"/>
        <v>14682.8</v>
      </c>
      <c r="J63" s="12" t="s">
        <v>30</v>
      </c>
      <c r="K63" s="12" t="s">
        <v>5</v>
      </c>
    </row>
    <row r="64" spans="1:11" x14ac:dyDescent="0.25">
      <c r="A64" s="12" t="s">
        <v>199</v>
      </c>
      <c r="B64" s="12" t="s">
        <v>75</v>
      </c>
      <c r="C64" s="12" t="s">
        <v>464</v>
      </c>
      <c r="D64" s="56">
        <v>4300</v>
      </c>
      <c r="E64" s="54">
        <v>4.2859999999999996</v>
      </c>
      <c r="F64" s="12" t="s">
        <v>85</v>
      </c>
      <c r="G64" s="12" t="s">
        <v>783</v>
      </c>
      <c r="H64" s="12" t="s">
        <v>80</v>
      </c>
      <c r="I64" s="26">
        <f t="shared" si="0"/>
        <v>18429.8</v>
      </c>
      <c r="J64" s="12" t="s">
        <v>30</v>
      </c>
      <c r="K64" s="12" t="s">
        <v>5</v>
      </c>
    </row>
    <row r="65" spans="1:11" ht="24" x14ac:dyDescent="0.25">
      <c r="A65" s="12" t="s">
        <v>204</v>
      </c>
      <c r="B65" s="12" t="s">
        <v>75</v>
      </c>
      <c r="C65" s="12" t="s">
        <v>465</v>
      </c>
      <c r="D65" s="28">
        <v>917.5</v>
      </c>
      <c r="E65" s="54">
        <v>3.2610000000000001</v>
      </c>
      <c r="F65" s="12" t="s">
        <v>118</v>
      </c>
      <c r="G65" s="12" t="s">
        <v>784</v>
      </c>
      <c r="H65" s="12" t="s">
        <v>120</v>
      </c>
      <c r="I65" s="26">
        <f t="shared" si="0"/>
        <v>2991.9675000000002</v>
      </c>
      <c r="J65" s="12" t="s">
        <v>30</v>
      </c>
      <c r="K65" s="12" t="s">
        <v>5</v>
      </c>
    </row>
    <row r="66" spans="1:11" ht="24" x14ac:dyDescent="0.25">
      <c r="A66" s="12" t="s">
        <v>204</v>
      </c>
      <c r="B66" s="12" t="s">
        <v>75</v>
      </c>
      <c r="C66" s="12" t="s">
        <v>465</v>
      </c>
      <c r="D66" s="28">
        <v>6495</v>
      </c>
      <c r="E66" s="54">
        <v>3.2679999999999998</v>
      </c>
      <c r="F66" s="12" t="s">
        <v>205</v>
      </c>
      <c r="G66" s="12" t="s">
        <v>206</v>
      </c>
      <c r="H66" s="12" t="s">
        <v>207</v>
      </c>
      <c r="I66" s="26">
        <f t="shared" si="0"/>
        <v>21225.66</v>
      </c>
      <c r="J66" s="12" t="s">
        <v>30</v>
      </c>
      <c r="K66" s="12" t="s">
        <v>5</v>
      </c>
    </row>
    <row r="67" spans="1:11" x14ac:dyDescent="0.25">
      <c r="A67" s="12" t="s">
        <v>208</v>
      </c>
      <c r="B67" s="12" t="s">
        <v>32</v>
      </c>
      <c r="C67" s="12" t="s">
        <v>466</v>
      </c>
      <c r="D67" s="28">
        <v>6700</v>
      </c>
      <c r="E67" s="54">
        <v>3.3679999999999999</v>
      </c>
      <c r="F67" s="12" t="s">
        <v>209</v>
      </c>
      <c r="G67" s="12" t="s">
        <v>210</v>
      </c>
      <c r="H67" s="12" t="s">
        <v>211</v>
      </c>
      <c r="I67" s="26">
        <f t="shared" si="0"/>
        <v>22565.599999999999</v>
      </c>
      <c r="J67" s="12" t="s">
        <v>30</v>
      </c>
      <c r="K67" s="12" t="s">
        <v>5</v>
      </c>
    </row>
    <row r="68" spans="1:11" ht="24" x14ac:dyDescent="0.25">
      <c r="A68" s="12" t="s">
        <v>212</v>
      </c>
      <c r="B68" s="12" t="s">
        <v>113</v>
      </c>
      <c r="C68" s="12" t="s">
        <v>467</v>
      </c>
      <c r="D68" s="28">
        <v>600</v>
      </c>
      <c r="E68" s="54">
        <v>3.218</v>
      </c>
      <c r="F68" s="12" t="s">
        <v>67</v>
      </c>
      <c r="G68" s="12" t="s">
        <v>213</v>
      </c>
      <c r="H68" s="12" t="s">
        <v>69</v>
      </c>
      <c r="I68" s="26">
        <f t="shared" si="0"/>
        <v>1930.8</v>
      </c>
      <c r="J68" s="12" t="s">
        <v>30</v>
      </c>
      <c r="K68" s="12" t="s">
        <v>5</v>
      </c>
    </row>
    <row r="69" spans="1:11" ht="24" x14ac:dyDescent="0.25">
      <c r="A69" s="12" t="s">
        <v>214</v>
      </c>
      <c r="B69" s="12" t="s">
        <v>113</v>
      </c>
      <c r="C69" s="12" t="s">
        <v>467</v>
      </c>
      <c r="D69" s="28">
        <v>1485</v>
      </c>
      <c r="E69" s="54">
        <v>3.89</v>
      </c>
      <c r="F69" s="12" t="s">
        <v>215</v>
      </c>
      <c r="G69" s="12" t="s">
        <v>216</v>
      </c>
      <c r="H69" s="12" t="s">
        <v>217</v>
      </c>
      <c r="I69" s="26">
        <f t="shared" si="0"/>
        <v>5776.6500000000005</v>
      </c>
      <c r="J69" s="12" t="s">
        <v>30</v>
      </c>
      <c r="K69" s="12" t="s">
        <v>5</v>
      </c>
    </row>
    <row r="70" spans="1:11" ht="24" x14ac:dyDescent="0.25">
      <c r="A70" s="12" t="s">
        <v>218</v>
      </c>
      <c r="B70" s="12" t="s">
        <v>113</v>
      </c>
      <c r="C70" s="12" t="s">
        <v>441</v>
      </c>
      <c r="D70" s="28">
        <v>1495</v>
      </c>
      <c r="E70" s="54">
        <v>3.28</v>
      </c>
      <c r="F70" s="12" t="s">
        <v>120</v>
      </c>
      <c r="G70" s="12" t="s">
        <v>219</v>
      </c>
      <c r="H70" s="12" t="s">
        <v>220</v>
      </c>
      <c r="I70" s="26">
        <f t="shared" si="0"/>
        <v>4903.5999999999995</v>
      </c>
      <c r="J70" s="12" t="s">
        <v>30</v>
      </c>
      <c r="K70" s="12" t="s">
        <v>5</v>
      </c>
    </row>
    <row r="71" spans="1:11" ht="24" x14ac:dyDescent="0.25">
      <c r="A71" s="12" t="s">
        <v>221</v>
      </c>
      <c r="B71" s="12" t="s">
        <v>113</v>
      </c>
      <c r="C71" s="12" t="s">
        <v>468</v>
      </c>
      <c r="D71" s="28">
        <v>1495</v>
      </c>
      <c r="E71" s="54">
        <v>3.2149999999999999</v>
      </c>
      <c r="F71" s="12" t="s">
        <v>222</v>
      </c>
      <c r="G71" s="12" t="s">
        <v>223</v>
      </c>
      <c r="H71" s="12" t="s">
        <v>224</v>
      </c>
      <c r="I71" s="26">
        <f t="shared" ref="I71:I129" si="1">D71*E71</f>
        <v>4806.4250000000002</v>
      </c>
      <c r="J71" s="12" t="s">
        <v>30</v>
      </c>
      <c r="K71" s="12" t="s">
        <v>5</v>
      </c>
    </row>
    <row r="72" spans="1:11" ht="24" x14ac:dyDescent="0.25">
      <c r="A72" s="12" t="s">
        <v>225</v>
      </c>
      <c r="B72" s="12" t="s">
        <v>113</v>
      </c>
      <c r="C72" s="12" t="s">
        <v>468</v>
      </c>
      <c r="D72" s="28">
        <v>2250</v>
      </c>
      <c r="E72" s="54">
        <v>3.21</v>
      </c>
      <c r="F72" s="12" t="s">
        <v>226</v>
      </c>
      <c r="G72" s="12" t="s">
        <v>227</v>
      </c>
      <c r="H72" s="12" t="s">
        <v>76</v>
      </c>
      <c r="I72" s="26">
        <f t="shared" si="1"/>
        <v>7222.5</v>
      </c>
      <c r="J72" s="12" t="s">
        <v>30</v>
      </c>
      <c r="K72" s="12" t="s">
        <v>5</v>
      </c>
    </row>
    <row r="73" spans="1:11" x14ac:dyDescent="0.25">
      <c r="A73" s="12" t="s">
        <v>228</v>
      </c>
      <c r="B73" s="12" t="s">
        <v>113</v>
      </c>
      <c r="C73" s="12" t="s">
        <v>435</v>
      </c>
      <c r="D73" s="28">
        <v>1750</v>
      </c>
      <c r="E73" s="54">
        <v>3.2010000000000001</v>
      </c>
      <c r="F73" s="12" t="s">
        <v>229</v>
      </c>
      <c r="G73" s="12" t="s">
        <v>230</v>
      </c>
      <c r="H73" s="12" t="s">
        <v>231</v>
      </c>
      <c r="I73" s="26">
        <f t="shared" si="1"/>
        <v>5601.75</v>
      </c>
      <c r="J73" s="12" t="s">
        <v>30</v>
      </c>
      <c r="K73" s="12" t="s">
        <v>5</v>
      </c>
    </row>
    <row r="74" spans="1:11" x14ac:dyDescent="0.25">
      <c r="A74" s="12" t="s">
        <v>232</v>
      </c>
      <c r="B74" s="12" t="s">
        <v>113</v>
      </c>
      <c r="C74" s="12" t="s">
        <v>450</v>
      </c>
      <c r="D74" s="28">
        <v>1420</v>
      </c>
      <c r="E74" s="54">
        <v>4.2510000000000003</v>
      </c>
      <c r="F74" s="12" t="s">
        <v>233</v>
      </c>
      <c r="G74" s="12" t="s">
        <v>234</v>
      </c>
      <c r="H74" s="12" t="s">
        <v>235</v>
      </c>
      <c r="I74" s="26">
        <f t="shared" si="1"/>
        <v>6036.42</v>
      </c>
      <c r="J74" s="12" t="s">
        <v>30</v>
      </c>
      <c r="K74" s="12" t="s">
        <v>5</v>
      </c>
    </row>
    <row r="75" spans="1:11" ht="24" x14ac:dyDescent="0.25">
      <c r="A75" s="12" t="s">
        <v>236</v>
      </c>
      <c r="B75" s="12" t="s">
        <v>113</v>
      </c>
      <c r="C75" s="12" t="s">
        <v>468</v>
      </c>
      <c r="D75" s="28">
        <v>2250</v>
      </c>
      <c r="E75" s="54">
        <v>3.41</v>
      </c>
      <c r="F75" s="12" t="s">
        <v>235</v>
      </c>
      <c r="G75" s="12" t="s">
        <v>237</v>
      </c>
      <c r="H75" s="12" t="s">
        <v>238</v>
      </c>
      <c r="I75" s="26">
        <f t="shared" si="1"/>
        <v>7672.5</v>
      </c>
      <c r="J75" s="12" t="s">
        <v>30</v>
      </c>
      <c r="K75" s="12" t="s">
        <v>5</v>
      </c>
    </row>
    <row r="76" spans="1:11" x14ac:dyDescent="0.25">
      <c r="A76" s="12" t="s">
        <v>239</v>
      </c>
      <c r="B76" s="12" t="s">
        <v>113</v>
      </c>
      <c r="C76" s="12" t="s">
        <v>450</v>
      </c>
      <c r="D76" s="56">
        <v>1420</v>
      </c>
      <c r="E76" s="54">
        <v>5.008</v>
      </c>
      <c r="F76" s="12" t="s">
        <v>240</v>
      </c>
      <c r="G76" s="12" t="s">
        <v>241</v>
      </c>
      <c r="H76" s="12" t="s">
        <v>42</v>
      </c>
      <c r="I76" s="26">
        <f t="shared" si="1"/>
        <v>7111.36</v>
      </c>
      <c r="J76" s="12" t="s">
        <v>30</v>
      </c>
      <c r="K76" s="12" t="s">
        <v>5</v>
      </c>
    </row>
    <row r="77" spans="1:11" ht="24" x14ac:dyDescent="0.25">
      <c r="A77" s="12" t="s">
        <v>242</v>
      </c>
      <c r="B77" s="12" t="s">
        <v>113</v>
      </c>
      <c r="C77" s="12" t="s">
        <v>469</v>
      </c>
      <c r="D77" s="27">
        <v>1240</v>
      </c>
      <c r="E77" s="54">
        <v>3.8919999999999999</v>
      </c>
      <c r="F77" s="12" t="s">
        <v>243</v>
      </c>
      <c r="G77" s="12" t="s">
        <v>244</v>
      </c>
      <c r="H77" s="12" t="s">
        <v>245</v>
      </c>
      <c r="I77" s="26">
        <f t="shared" si="1"/>
        <v>4826.08</v>
      </c>
      <c r="J77" s="12" t="s">
        <v>30</v>
      </c>
      <c r="K77" s="12" t="s">
        <v>4</v>
      </c>
    </row>
    <row r="78" spans="1:11" x14ac:dyDescent="0.25">
      <c r="A78" s="12" t="s">
        <v>246</v>
      </c>
      <c r="B78" s="12" t="s">
        <v>113</v>
      </c>
      <c r="C78" s="12" t="s">
        <v>450</v>
      </c>
      <c r="D78" s="56">
        <v>1420</v>
      </c>
      <c r="E78" s="54">
        <v>4.9340000000000002</v>
      </c>
      <c r="F78" s="12" t="s">
        <v>243</v>
      </c>
      <c r="G78" s="12" t="s">
        <v>247</v>
      </c>
      <c r="H78" s="12" t="s">
        <v>245</v>
      </c>
      <c r="I78" s="26">
        <f t="shared" si="1"/>
        <v>7006.2800000000007</v>
      </c>
      <c r="J78" s="12" t="s">
        <v>30</v>
      </c>
      <c r="K78" s="12" t="s">
        <v>5</v>
      </c>
    </row>
    <row r="79" spans="1:11" ht="24" x14ac:dyDescent="0.25">
      <c r="A79" s="12" t="s">
        <v>248</v>
      </c>
      <c r="B79" s="12" t="s">
        <v>113</v>
      </c>
      <c r="C79" s="12" t="s">
        <v>468</v>
      </c>
      <c r="D79" s="28">
        <v>1495</v>
      </c>
      <c r="E79" s="54">
        <v>3.4529999999999998</v>
      </c>
      <c r="F79" s="12" t="s">
        <v>243</v>
      </c>
      <c r="G79" s="12" t="s">
        <v>249</v>
      </c>
      <c r="H79" s="12" t="s">
        <v>245</v>
      </c>
      <c r="I79" s="26">
        <f t="shared" si="1"/>
        <v>5162.2349999999997</v>
      </c>
      <c r="J79" s="12" t="s">
        <v>30</v>
      </c>
      <c r="K79" s="12" t="s">
        <v>5</v>
      </c>
    </row>
    <row r="80" spans="1:11" x14ac:dyDescent="0.25">
      <c r="A80" s="12" t="s">
        <v>250</v>
      </c>
      <c r="B80" s="12" t="s">
        <v>113</v>
      </c>
      <c r="C80" s="12" t="s">
        <v>470</v>
      </c>
      <c r="D80" s="60">
        <v>1800</v>
      </c>
      <c r="E80" s="54">
        <v>3.3730000000000002</v>
      </c>
      <c r="F80" s="12" t="s">
        <v>251</v>
      </c>
      <c r="G80" s="12" t="s">
        <v>252</v>
      </c>
      <c r="H80" s="12" t="s">
        <v>253</v>
      </c>
      <c r="I80" s="26">
        <f t="shared" si="1"/>
        <v>6071.4000000000005</v>
      </c>
      <c r="J80" s="12" t="s">
        <v>30</v>
      </c>
      <c r="K80" s="12" t="s">
        <v>5</v>
      </c>
    </row>
    <row r="81" spans="1:11" x14ac:dyDescent="0.25">
      <c r="A81" s="12" t="s">
        <v>254</v>
      </c>
      <c r="B81" s="12" t="s">
        <v>113</v>
      </c>
      <c r="C81" s="12" t="s">
        <v>450</v>
      </c>
      <c r="D81" s="60">
        <v>1420</v>
      </c>
      <c r="E81" s="54">
        <v>4.3209999999999997</v>
      </c>
      <c r="F81" s="12" t="s">
        <v>251</v>
      </c>
      <c r="G81" s="12" t="s">
        <v>255</v>
      </c>
      <c r="H81" s="12" t="s">
        <v>253</v>
      </c>
      <c r="I81" s="26">
        <f t="shared" si="1"/>
        <v>6135.82</v>
      </c>
      <c r="J81" s="12" t="s">
        <v>30</v>
      </c>
      <c r="K81" s="12" t="s">
        <v>5</v>
      </c>
    </row>
    <row r="82" spans="1:11" x14ac:dyDescent="0.25">
      <c r="A82" s="12" t="s">
        <v>256</v>
      </c>
      <c r="B82" s="12" t="s">
        <v>257</v>
      </c>
      <c r="C82" s="12" t="s">
        <v>464</v>
      </c>
      <c r="D82" s="56">
        <v>1325</v>
      </c>
      <c r="E82" s="54">
        <v>5.2549999999999999</v>
      </c>
      <c r="F82" s="12" t="s">
        <v>258</v>
      </c>
      <c r="G82" s="12" t="s">
        <v>259</v>
      </c>
      <c r="H82" s="12" t="s">
        <v>260</v>
      </c>
      <c r="I82" s="26">
        <f t="shared" si="1"/>
        <v>6962.875</v>
      </c>
      <c r="J82" s="12" t="s">
        <v>30</v>
      </c>
      <c r="K82" s="12" t="s">
        <v>4</v>
      </c>
    </row>
    <row r="83" spans="1:11" ht="24" x14ac:dyDescent="0.25">
      <c r="A83" s="12" t="s">
        <v>261</v>
      </c>
      <c r="B83" s="12" t="s">
        <v>257</v>
      </c>
      <c r="C83" s="12" t="s">
        <v>471</v>
      </c>
      <c r="D83" s="27">
        <v>640</v>
      </c>
      <c r="E83" s="54">
        <v>4.0880000000000001</v>
      </c>
      <c r="F83" s="12" t="s">
        <v>129</v>
      </c>
      <c r="G83" s="12" t="s">
        <v>262</v>
      </c>
      <c r="H83" s="12" t="s">
        <v>263</v>
      </c>
      <c r="I83" s="26">
        <f t="shared" si="1"/>
        <v>2616.3200000000002</v>
      </c>
      <c r="J83" s="12" t="s">
        <v>30</v>
      </c>
      <c r="K83" s="12" t="s">
        <v>4</v>
      </c>
    </row>
    <row r="84" spans="1:11" ht="24" x14ac:dyDescent="0.25">
      <c r="A84" s="12" t="s">
        <v>264</v>
      </c>
      <c r="B84" s="12" t="s">
        <v>37</v>
      </c>
      <c r="C84" s="12" t="s">
        <v>462</v>
      </c>
      <c r="D84" s="28">
        <v>350</v>
      </c>
      <c r="E84" s="54">
        <v>3.2480000000000002</v>
      </c>
      <c r="F84" s="12" t="s">
        <v>80</v>
      </c>
      <c r="G84" s="12" t="s">
        <v>265</v>
      </c>
      <c r="H84" s="12" t="s">
        <v>82</v>
      </c>
      <c r="I84" s="26">
        <f t="shared" si="1"/>
        <v>1136.8000000000002</v>
      </c>
      <c r="J84" s="12" t="s">
        <v>30</v>
      </c>
      <c r="K84" s="12" t="s">
        <v>5</v>
      </c>
    </row>
    <row r="85" spans="1:11" ht="24" x14ac:dyDescent="0.25">
      <c r="A85" s="12" t="s">
        <v>266</v>
      </c>
      <c r="B85" s="12" t="s">
        <v>257</v>
      </c>
      <c r="C85" s="12" t="s">
        <v>448</v>
      </c>
      <c r="D85" s="56">
        <v>392</v>
      </c>
      <c r="E85" s="54">
        <v>4.13</v>
      </c>
      <c r="F85" s="12" t="s">
        <v>170</v>
      </c>
      <c r="G85" s="12" t="s">
        <v>267</v>
      </c>
      <c r="H85" s="12" t="s">
        <v>172</v>
      </c>
      <c r="I85" s="26">
        <f t="shared" si="1"/>
        <v>1618.96</v>
      </c>
      <c r="J85" s="12" t="s">
        <v>30</v>
      </c>
      <c r="K85" s="12" t="s">
        <v>4</v>
      </c>
    </row>
    <row r="86" spans="1:11" ht="24" x14ac:dyDescent="0.25">
      <c r="A86" s="12" t="s">
        <v>268</v>
      </c>
      <c r="B86" s="12" t="s">
        <v>75</v>
      </c>
      <c r="C86" s="12" t="s">
        <v>472</v>
      </c>
      <c r="D86" s="28">
        <v>250</v>
      </c>
      <c r="E86" s="54">
        <v>3.569</v>
      </c>
      <c r="F86" s="12" t="s">
        <v>203</v>
      </c>
      <c r="G86" s="12" t="s">
        <v>269</v>
      </c>
      <c r="H86" s="12" t="s">
        <v>203</v>
      </c>
      <c r="I86" s="26">
        <f t="shared" si="1"/>
        <v>892.25</v>
      </c>
      <c r="J86" s="12" t="s">
        <v>30</v>
      </c>
      <c r="K86" s="12" t="s">
        <v>5</v>
      </c>
    </row>
    <row r="87" spans="1:11" ht="24" x14ac:dyDescent="0.25">
      <c r="A87" s="12" t="s">
        <v>268</v>
      </c>
      <c r="B87" s="12" t="s">
        <v>75</v>
      </c>
      <c r="C87" s="12" t="s">
        <v>472</v>
      </c>
      <c r="D87" s="28">
        <v>875</v>
      </c>
      <c r="E87" s="54">
        <v>3.52</v>
      </c>
      <c r="F87" s="12" t="s">
        <v>240</v>
      </c>
      <c r="G87" s="12" t="s">
        <v>270</v>
      </c>
      <c r="H87" s="12" t="s">
        <v>240</v>
      </c>
      <c r="I87" s="26">
        <f t="shared" si="1"/>
        <v>3080</v>
      </c>
      <c r="J87" s="12" t="s">
        <v>30</v>
      </c>
      <c r="K87" s="12" t="s">
        <v>5</v>
      </c>
    </row>
    <row r="88" spans="1:11" ht="24" x14ac:dyDescent="0.25">
      <c r="A88" s="12" t="s">
        <v>268</v>
      </c>
      <c r="B88" s="12" t="s">
        <v>75</v>
      </c>
      <c r="C88" s="12" t="s">
        <v>472</v>
      </c>
      <c r="D88" s="28">
        <v>1425</v>
      </c>
      <c r="E88" s="54">
        <v>3.508</v>
      </c>
      <c r="F88" s="12" t="s">
        <v>129</v>
      </c>
      <c r="G88" s="12" t="s">
        <v>271</v>
      </c>
      <c r="H88" s="12" t="s">
        <v>129</v>
      </c>
      <c r="I88" s="26">
        <f t="shared" si="1"/>
        <v>4998.8999999999996</v>
      </c>
      <c r="J88" s="12" t="s">
        <v>30</v>
      </c>
      <c r="K88" s="12" t="s">
        <v>5</v>
      </c>
    </row>
    <row r="89" spans="1:11" ht="24" x14ac:dyDescent="0.25">
      <c r="A89" s="12" t="s">
        <v>268</v>
      </c>
      <c r="B89" s="12" t="s">
        <v>75</v>
      </c>
      <c r="C89" s="12" t="s">
        <v>472</v>
      </c>
      <c r="D89" s="28">
        <v>2116.5</v>
      </c>
      <c r="E89" s="54">
        <v>3.2919999999999998</v>
      </c>
      <c r="F89" s="12" t="s">
        <v>272</v>
      </c>
      <c r="G89" s="12" t="s">
        <v>273</v>
      </c>
      <c r="H89" s="12" t="s">
        <v>274</v>
      </c>
      <c r="I89" s="26">
        <f t="shared" si="1"/>
        <v>6967.518</v>
      </c>
      <c r="J89" s="12" t="s">
        <v>30</v>
      </c>
      <c r="K89" s="12" t="s">
        <v>5</v>
      </c>
    </row>
    <row r="90" spans="1:11" ht="24" x14ac:dyDescent="0.25">
      <c r="A90" s="12" t="s">
        <v>268</v>
      </c>
      <c r="B90" s="12" t="s">
        <v>75</v>
      </c>
      <c r="C90" s="12" t="s">
        <v>472</v>
      </c>
      <c r="D90" s="28">
        <v>2850</v>
      </c>
      <c r="E90" s="54">
        <v>3.7839999999999998</v>
      </c>
      <c r="F90" s="12" t="s">
        <v>102</v>
      </c>
      <c r="G90" s="12" t="s">
        <v>275</v>
      </c>
      <c r="H90" s="12" t="s">
        <v>104</v>
      </c>
      <c r="I90" s="26">
        <f t="shared" si="1"/>
        <v>10784.4</v>
      </c>
      <c r="J90" s="12" t="s">
        <v>30</v>
      </c>
      <c r="K90" s="12" t="s">
        <v>5</v>
      </c>
    </row>
    <row r="91" spans="1:11" ht="24" x14ac:dyDescent="0.25">
      <c r="A91" s="12" t="s">
        <v>276</v>
      </c>
      <c r="B91" s="12" t="s">
        <v>75</v>
      </c>
      <c r="C91" s="12" t="s">
        <v>473</v>
      </c>
      <c r="D91" s="28">
        <v>519</v>
      </c>
      <c r="E91" s="54">
        <v>3.28</v>
      </c>
      <c r="F91" s="12" t="s">
        <v>118</v>
      </c>
      <c r="G91" s="12" t="s">
        <v>277</v>
      </c>
      <c r="H91" s="12" t="s">
        <v>120</v>
      </c>
      <c r="I91" s="26">
        <f t="shared" si="1"/>
        <v>1702.32</v>
      </c>
      <c r="J91" s="12" t="s">
        <v>30</v>
      </c>
      <c r="K91" s="12" t="s">
        <v>5</v>
      </c>
    </row>
    <row r="92" spans="1:11" ht="36" x14ac:dyDescent="0.25">
      <c r="A92" s="12" t="s">
        <v>278</v>
      </c>
      <c r="B92" s="12" t="s">
        <v>75</v>
      </c>
      <c r="C92" s="12" t="s">
        <v>456</v>
      </c>
      <c r="D92" s="28">
        <v>1580</v>
      </c>
      <c r="E92" s="54">
        <v>3.28</v>
      </c>
      <c r="F92" s="12" t="s">
        <v>120</v>
      </c>
      <c r="G92" s="12" t="s">
        <v>279</v>
      </c>
      <c r="H92" s="12" t="s">
        <v>220</v>
      </c>
      <c r="I92" s="26">
        <f t="shared" si="1"/>
        <v>5182.3999999999996</v>
      </c>
      <c r="J92" s="12" t="s">
        <v>30</v>
      </c>
      <c r="K92" s="12" t="s">
        <v>5</v>
      </c>
    </row>
    <row r="93" spans="1:11" ht="24" x14ac:dyDescent="0.25">
      <c r="A93" s="12" t="s">
        <v>280</v>
      </c>
      <c r="B93" s="12" t="s">
        <v>901</v>
      </c>
      <c r="C93" s="12" t="s">
        <v>509</v>
      </c>
      <c r="D93" s="28">
        <v>1495</v>
      </c>
      <c r="E93" s="54">
        <v>3.2469999999999999</v>
      </c>
      <c r="F93" s="12" t="s">
        <v>281</v>
      </c>
      <c r="G93" s="12" t="s">
        <v>282</v>
      </c>
      <c r="H93" s="12" t="s">
        <v>283</v>
      </c>
      <c r="I93" s="26">
        <f t="shared" si="1"/>
        <v>4854.2649999999994</v>
      </c>
      <c r="J93" s="12" t="s">
        <v>30</v>
      </c>
      <c r="K93" s="12" t="s">
        <v>5</v>
      </c>
    </row>
    <row r="94" spans="1:11" ht="24" x14ac:dyDescent="0.25">
      <c r="A94" s="12" t="s">
        <v>284</v>
      </c>
      <c r="B94" s="12" t="s">
        <v>75</v>
      </c>
      <c r="C94" s="12" t="s">
        <v>474</v>
      </c>
      <c r="D94" s="28">
        <v>943</v>
      </c>
      <c r="E94" s="54">
        <v>4.04</v>
      </c>
      <c r="F94" s="12" t="s">
        <v>285</v>
      </c>
      <c r="G94" s="12" t="s">
        <v>286</v>
      </c>
      <c r="H94" s="12" t="s">
        <v>287</v>
      </c>
      <c r="I94" s="26">
        <f t="shared" si="1"/>
        <v>3809.7200000000003</v>
      </c>
      <c r="J94" s="12" t="s">
        <v>30</v>
      </c>
      <c r="K94" s="12" t="s">
        <v>5</v>
      </c>
    </row>
    <row r="95" spans="1:11" x14ac:dyDescent="0.25">
      <c r="A95" s="12" t="s">
        <v>288</v>
      </c>
      <c r="B95" s="12" t="s">
        <v>75</v>
      </c>
      <c r="C95" s="12" t="s">
        <v>435</v>
      </c>
      <c r="D95" s="28">
        <v>266.08999999999997</v>
      </c>
      <c r="E95" s="54">
        <v>3.395</v>
      </c>
      <c r="F95" s="12" t="s">
        <v>152</v>
      </c>
      <c r="G95" s="12">
        <v>15488544</v>
      </c>
      <c r="H95" s="12" t="s">
        <v>110</v>
      </c>
      <c r="I95" s="26">
        <f t="shared" si="1"/>
        <v>903.37554999999998</v>
      </c>
      <c r="J95" s="12" t="s">
        <v>30</v>
      </c>
      <c r="K95" s="12" t="s">
        <v>5</v>
      </c>
    </row>
    <row r="96" spans="1:11" x14ac:dyDescent="0.25">
      <c r="A96" s="12" t="s">
        <v>288</v>
      </c>
      <c r="B96" s="12" t="s">
        <v>75</v>
      </c>
      <c r="C96" s="12" t="s">
        <v>435</v>
      </c>
      <c r="D96" s="28">
        <v>1586.5</v>
      </c>
      <c r="E96" s="54">
        <v>3.34</v>
      </c>
      <c r="F96" s="12" t="s">
        <v>274</v>
      </c>
      <c r="G96" s="12" t="s">
        <v>289</v>
      </c>
      <c r="H96" s="12" t="s">
        <v>290</v>
      </c>
      <c r="I96" s="26">
        <f t="shared" si="1"/>
        <v>5298.91</v>
      </c>
      <c r="J96" s="12" t="s">
        <v>30</v>
      </c>
      <c r="K96" s="12" t="s">
        <v>5</v>
      </c>
    </row>
    <row r="97" spans="1:11" x14ac:dyDescent="0.25">
      <c r="A97" s="12" t="s">
        <v>288</v>
      </c>
      <c r="B97" s="12" t="s">
        <v>75</v>
      </c>
      <c r="C97" s="12" t="s">
        <v>435</v>
      </c>
      <c r="D97" s="28">
        <v>1750</v>
      </c>
      <c r="E97" s="54">
        <v>3.242</v>
      </c>
      <c r="F97" s="12" t="s">
        <v>80</v>
      </c>
      <c r="G97" s="12">
        <v>15461035</v>
      </c>
      <c r="H97" s="12" t="s">
        <v>82</v>
      </c>
      <c r="I97" s="26">
        <f t="shared" si="1"/>
        <v>5673.5</v>
      </c>
      <c r="J97" s="12" t="s">
        <v>30</v>
      </c>
      <c r="K97" s="12" t="s">
        <v>5</v>
      </c>
    </row>
    <row r="98" spans="1:11" ht="24" x14ac:dyDescent="0.25">
      <c r="A98" s="12" t="s">
        <v>291</v>
      </c>
      <c r="B98" s="12" t="s">
        <v>113</v>
      </c>
      <c r="C98" s="12" t="s">
        <v>453</v>
      </c>
      <c r="D98" s="28">
        <v>1500</v>
      </c>
      <c r="E98" s="54">
        <v>4.0430000000000001</v>
      </c>
      <c r="F98" s="12" t="s">
        <v>292</v>
      </c>
      <c r="G98" s="12" t="s">
        <v>293</v>
      </c>
      <c r="H98" s="12" t="s">
        <v>294</v>
      </c>
      <c r="I98" s="26">
        <f t="shared" si="1"/>
        <v>6064.5</v>
      </c>
      <c r="J98" s="12" t="s">
        <v>30</v>
      </c>
      <c r="K98" s="12" t="s">
        <v>5</v>
      </c>
    </row>
    <row r="99" spans="1:11" ht="24" x14ac:dyDescent="0.25">
      <c r="A99" s="12" t="s">
        <v>295</v>
      </c>
      <c r="B99" s="12" t="s">
        <v>113</v>
      </c>
      <c r="C99" s="12" t="s">
        <v>468</v>
      </c>
      <c r="D99" s="28">
        <v>1350</v>
      </c>
      <c r="E99" s="54">
        <v>4.0380000000000003</v>
      </c>
      <c r="F99" s="12" t="s">
        <v>296</v>
      </c>
      <c r="G99" s="12" t="s">
        <v>297</v>
      </c>
      <c r="H99" s="12" t="s">
        <v>285</v>
      </c>
      <c r="I99" s="26">
        <f t="shared" si="1"/>
        <v>5451.3</v>
      </c>
      <c r="J99" s="12" t="s">
        <v>30</v>
      </c>
      <c r="K99" s="12" t="s">
        <v>5</v>
      </c>
    </row>
    <row r="100" spans="1:11" ht="24" x14ac:dyDescent="0.25">
      <c r="A100" s="12" t="s">
        <v>298</v>
      </c>
      <c r="B100" s="12" t="s">
        <v>113</v>
      </c>
      <c r="C100" s="12" t="s">
        <v>468</v>
      </c>
      <c r="D100" s="28">
        <v>1495</v>
      </c>
      <c r="E100" s="54">
        <v>3.34</v>
      </c>
      <c r="F100" s="12" t="s">
        <v>299</v>
      </c>
      <c r="G100" s="12" t="s">
        <v>300</v>
      </c>
      <c r="H100" s="12" t="s">
        <v>301</v>
      </c>
      <c r="I100" s="26">
        <f t="shared" si="1"/>
        <v>4993.3</v>
      </c>
      <c r="J100" s="12" t="s">
        <v>30</v>
      </c>
      <c r="K100" s="12" t="s">
        <v>5</v>
      </c>
    </row>
    <row r="101" spans="1:11" ht="24" x14ac:dyDescent="0.25">
      <c r="A101" s="12" t="s">
        <v>302</v>
      </c>
      <c r="B101" s="12" t="s">
        <v>75</v>
      </c>
      <c r="C101" s="12" t="s">
        <v>467</v>
      </c>
      <c r="D101" s="28">
        <v>750</v>
      </c>
      <c r="E101" s="54">
        <v>4.09</v>
      </c>
      <c r="F101" s="12" t="s">
        <v>303</v>
      </c>
      <c r="G101" s="12" t="s">
        <v>304</v>
      </c>
      <c r="H101" s="12" t="s">
        <v>305</v>
      </c>
      <c r="I101" s="26">
        <f t="shared" si="1"/>
        <v>3067.5</v>
      </c>
      <c r="J101" s="12" t="s">
        <v>30</v>
      </c>
      <c r="K101" s="12" t="s">
        <v>5</v>
      </c>
    </row>
    <row r="102" spans="1:11" ht="24" x14ac:dyDescent="0.25">
      <c r="A102" s="12" t="s">
        <v>306</v>
      </c>
      <c r="B102" s="12" t="s">
        <v>75</v>
      </c>
      <c r="C102" s="12" t="s">
        <v>472</v>
      </c>
      <c r="D102" s="28">
        <v>1425</v>
      </c>
      <c r="E102" s="54">
        <v>4.0129999999999999</v>
      </c>
      <c r="F102" s="12" t="s">
        <v>139</v>
      </c>
      <c r="G102" s="12" t="s">
        <v>307</v>
      </c>
      <c r="H102" s="12" t="s">
        <v>308</v>
      </c>
      <c r="I102" s="26">
        <f t="shared" si="1"/>
        <v>5718.5249999999996</v>
      </c>
      <c r="J102" s="12" t="s">
        <v>30</v>
      </c>
      <c r="K102" s="12" t="s">
        <v>5</v>
      </c>
    </row>
    <row r="103" spans="1:11" ht="24" x14ac:dyDescent="0.25">
      <c r="A103" s="12" t="s">
        <v>309</v>
      </c>
      <c r="B103" s="12" t="s">
        <v>75</v>
      </c>
      <c r="C103" s="12" t="s">
        <v>452</v>
      </c>
      <c r="D103" s="28">
        <v>550</v>
      </c>
      <c r="E103" s="54">
        <v>3.2565</v>
      </c>
      <c r="F103" s="12" t="s">
        <v>310</v>
      </c>
      <c r="G103" s="12" t="s">
        <v>311</v>
      </c>
      <c r="H103" s="12" t="s">
        <v>312</v>
      </c>
      <c r="I103" s="26">
        <f t="shared" si="1"/>
        <v>1791.075</v>
      </c>
      <c r="J103" s="12" t="s">
        <v>30</v>
      </c>
      <c r="K103" s="12" t="s">
        <v>5</v>
      </c>
    </row>
    <row r="104" spans="1:11" x14ac:dyDescent="0.25">
      <c r="A104" s="12" t="s">
        <v>313</v>
      </c>
      <c r="B104" s="12" t="s">
        <v>113</v>
      </c>
      <c r="C104" s="12" t="s">
        <v>450</v>
      </c>
      <c r="D104" s="56">
        <v>1420</v>
      </c>
      <c r="E104" s="54">
        <v>4.12</v>
      </c>
      <c r="F104" s="12" t="s">
        <v>122</v>
      </c>
      <c r="G104" s="12" t="s">
        <v>314</v>
      </c>
      <c r="H104" s="12" t="s">
        <v>124</v>
      </c>
      <c r="I104" s="26">
        <f t="shared" si="1"/>
        <v>5850.4000000000005</v>
      </c>
      <c r="J104" s="12" t="s">
        <v>30</v>
      </c>
      <c r="K104" s="12" t="s">
        <v>5</v>
      </c>
    </row>
    <row r="105" spans="1:11" ht="24" x14ac:dyDescent="0.25">
      <c r="A105" s="12" t="s">
        <v>315</v>
      </c>
      <c r="B105" s="12" t="s">
        <v>113</v>
      </c>
      <c r="C105" s="12" t="s">
        <v>468</v>
      </c>
      <c r="D105" s="28">
        <v>2250</v>
      </c>
      <c r="E105" s="54">
        <v>3.98</v>
      </c>
      <c r="F105" s="12" t="s">
        <v>316</v>
      </c>
      <c r="G105" s="12" t="s">
        <v>317</v>
      </c>
      <c r="H105" s="12" t="s">
        <v>318</v>
      </c>
      <c r="I105" s="26">
        <f t="shared" si="1"/>
        <v>8955</v>
      </c>
      <c r="J105" s="12" t="s">
        <v>30</v>
      </c>
      <c r="K105" s="12" t="s">
        <v>5</v>
      </c>
    </row>
    <row r="106" spans="1:11" ht="24" x14ac:dyDescent="0.25">
      <c r="A106" s="12" t="s">
        <v>319</v>
      </c>
      <c r="B106" s="12" t="s">
        <v>75</v>
      </c>
      <c r="C106" s="12" t="s">
        <v>447</v>
      </c>
      <c r="D106" s="28">
        <v>250</v>
      </c>
      <c r="E106" s="54">
        <v>4.09</v>
      </c>
      <c r="F106" s="12" t="s">
        <v>303</v>
      </c>
      <c r="G106" s="12" t="s">
        <v>320</v>
      </c>
      <c r="H106" s="12" t="s">
        <v>305</v>
      </c>
      <c r="I106" s="26">
        <f t="shared" si="1"/>
        <v>1022.5</v>
      </c>
      <c r="J106" s="12" t="s">
        <v>30</v>
      </c>
      <c r="K106" s="12" t="s">
        <v>5</v>
      </c>
    </row>
    <row r="107" spans="1:11" ht="24" x14ac:dyDescent="0.25">
      <c r="A107" s="12" t="s">
        <v>321</v>
      </c>
      <c r="B107" s="12" t="s">
        <v>75</v>
      </c>
      <c r="C107" s="12" t="s">
        <v>475</v>
      </c>
      <c r="D107" s="27">
        <v>1300</v>
      </c>
      <c r="E107" s="54">
        <v>4.4400000000000004</v>
      </c>
      <c r="F107" s="12" t="s">
        <v>303</v>
      </c>
      <c r="G107" s="12" t="s">
        <v>322</v>
      </c>
      <c r="H107" s="12" t="s">
        <v>305</v>
      </c>
      <c r="I107" s="26">
        <f t="shared" si="1"/>
        <v>5772.0000000000009</v>
      </c>
      <c r="J107" s="12" t="s">
        <v>30</v>
      </c>
      <c r="K107" s="12" t="s">
        <v>5</v>
      </c>
    </row>
    <row r="108" spans="1:11" ht="24" x14ac:dyDescent="0.25">
      <c r="A108" s="12" t="s">
        <v>323</v>
      </c>
      <c r="B108" s="12" t="s">
        <v>75</v>
      </c>
      <c r="C108" s="12" t="s">
        <v>476</v>
      </c>
      <c r="D108" s="28">
        <v>900</v>
      </c>
      <c r="E108" s="54">
        <v>4.09</v>
      </c>
      <c r="F108" s="12" t="s">
        <v>303</v>
      </c>
      <c r="G108" s="12" t="s">
        <v>324</v>
      </c>
      <c r="H108" s="12" t="s">
        <v>305</v>
      </c>
      <c r="I108" s="26">
        <f t="shared" si="1"/>
        <v>3681</v>
      </c>
      <c r="J108" s="12" t="s">
        <v>30</v>
      </c>
      <c r="K108" s="12" t="s">
        <v>5</v>
      </c>
    </row>
    <row r="109" spans="1:11" ht="24" x14ac:dyDescent="0.25">
      <c r="A109" s="12" t="s">
        <v>325</v>
      </c>
      <c r="B109" s="12" t="s">
        <v>75</v>
      </c>
      <c r="C109" s="12" t="s">
        <v>477</v>
      </c>
      <c r="D109" s="28">
        <v>768.6</v>
      </c>
      <c r="E109" s="54">
        <v>4.0129999999999999</v>
      </c>
      <c r="F109" s="12" t="s">
        <v>139</v>
      </c>
      <c r="G109" s="12">
        <v>15372732</v>
      </c>
      <c r="H109" s="12" t="s">
        <v>308</v>
      </c>
      <c r="I109" s="26">
        <f t="shared" si="1"/>
        <v>3084.3917999999999</v>
      </c>
      <c r="J109" s="12" t="s">
        <v>30</v>
      </c>
      <c r="K109" s="12" t="s">
        <v>5</v>
      </c>
    </row>
    <row r="110" spans="1:11" ht="24" x14ac:dyDescent="0.25">
      <c r="A110" s="12" t="s">
        <v>326</v>
      </c>
      <c r="B110" s="12" t="s">
        <v>75</v>
      </c>
      <c r="C110" s="12" t="s">
        <v>467</v>
      </c>
      <c r="D110" s="28">
        <v>1560</v>
      </c>
      <c r="E110" s="54">
        <v>3.2440000000000002</v>
      </c>
      <c r="F110" s="12" t="s">
        <v>80</v>
      </c>
      <c r="G110" s="12" t="s">
        <v>327</v>
      </c>
      <c r="H110" s="12" t="s">
        <v>82</v>
      </c>
      <c r="I110" s="26">
        <f t="shared" si="1"/>
        <v>5060.6400000000003</v>
      </c>
      <c r="J110" s="12" t="s">
        <v>30</v>
      </c>
      <c r="K110" s="12" t="s">
        <v>5</v>
      </c>
    </row>
    <row r="111" spans="1:11" ht="24" x14ac:dyDescent="0.25">
      <c r="A111" s="12" t="s">
        <v>326</v>
      </c>
      <c r="B111" s="12" t="s">
        <v>75</v>
      </c>
      <c r="C111" s="12" t="s">
        <v>467</v>
      </c>
      <c r="D111" s="28">
        <v>2085</v>
      </c>
      <c r="E111" s="54">
        <v>3.1215000000000002</v>
      </c>
      <c r="F111" s="12" t="s">
        <v>131</v>
      </c>
      <c r="G111" s="12" t="s">
        <v>328</v>
      </c>
      <c r="H111" s="12" t="s">
        <v>132</v>
      </c>
      <c r="I111" s="26">
        <f t="shared" si="1"/>
        <v>6508.3275000000003</v>
      </c>
      <c r="J111" s="12" t="s">
        <v>30</v>
      </c>
      <c r="K111" s="12" t="s">
        <v>5</v>
      </c>
    </row>
    <row r="112" spans="1:11" ht="24" x14ac:dyDescent="0.25">
      <c r="A112" s="12" t="s">
        <v>329</v>
      </c>
      <c r="B112" s="12" t="s">
        <v>75</v>
      </c>
      <c r="C112" s="12" t="s">
        <v>468</v>
      </c>
      <c r="D112" s="28">
        <v>1495</v>
      </c>
      <c r="E112" s="54">
        <v>3.2919999999999998</v>
      </c>
      <c r="F112" s="12" t="s">
        <v>272</v>
      </c>
      <c r="G112" s="12" t="s">
        <v>330</v>
      </c>
      <c r="H112" s="12" t="s">
        <v>274</v>
      </c>
      <c r="I112" s="26">
        <f t="shared" si="1"/>
        <v>4921.54</v>
      </c>
      <c r="J112" s="12" t="s">
        <v>30</v>
      </c>
      <c r="K112" s="12" t="s">
        <v>5</v>
      </c>
    </row>
    <row r="113" spans="1:11" ht="24" x14ac:dyDescent="0.25">
      <c r="A113" s="12" t="s">
        <v>329</v>
      </c>
      <c r="B113" s="12" t="s">
        <v>75</v>
      </c>
      <c r="C113" s="12" t="s">
        <v>468</v>
      </c>
      <c r="D113" s="28">
        <v>2845</v>
      </c>
      <c r="E113" s="54">
        <v>3.5449999999999999</v>
      </c>
      <c r="F113" s="12" t="s">
        <v>90</v>
      </c>
      <c r="G113" s="12" t="s">
        <v>331</v>
      </c>
      <c r="H113" s="12" t="s">
        <v>90</v>
      </c>
      <c r="I113" s="26">
        <f t="shared" si="1"/>
        <v>10085.525</v>
      </c>
      <c r="J113" s="12" t="s">
        <v>30</v>
      </c>
      <c r="K113" s="12" t="s">
        <v>5</v>
      </c>
    </row>
    <row r="114" spans="1:11" ht="24" x14ac:dyDescent="0.25">
      <c r="A114" s="12" t="s">
        <v>329</v>
      </c>
      <c r="B114" s="12" t="s">
        <v>75</v>
      </c>
      <c r="C114" s="12" t="s">
        <v>468</v>
      </c>
      <c r="D114" s="28">
        <v>5995</v>
      </c>
      <c r="E114" s="54">
        <v>3.2370000000000001</v>
      </c>
      <c r="F114" s="12" t="s">
        <v>152</v>
      </c>
      <c r="G114" s="12" t="s">
        <v>332</v>
      </c>
      <c r="H114" s="12" t="s">
        <v>110</v>
      </c>
      <c r="I114" s="26">
        <f t="shared" si="1"/>
        <v>19405.815000000002</v>
      </c>
      <c r="J114" s="12" t="s">
        <v>30</v>
      </c>
      <c r="K114" s="12" t="s">
        <v>5</v>
      </c>
    </row>
    <row r="115" spans="1:11" ht="24" x14ac:dyDescent="0.25">
      <c r="A115" s="12" t="s">
        <v>329</v>
      </c>
      <c r="B115" s="12" t="s">
        <v>75</v>
      </c>
      <c r="C115" s="12" t="s">
        <v>468</v>
      </c>
      <c r="D115" s="28">
        <v>8085</v>
      </c>
      <c r="E115" s="54">
        <v>3.29</v>
      </c>
      <c r="F115" s="12" t="s">
        <v>333</v>
      </c>
      <c r="G115" s="12" t="s">
        <v>334</v>
      </c>
      <c r="H115" s="12" t="s">
        <v>333</v>
      </c>
      <c r="I115" s="26">
        <f t="shared" si="1"/>
        <v>26599.65</v>
      </c>
      <c r="J115" s="12" t="s">
        <v>30</v>
      </c>
      <c r="K115" s="12" t="s">
        <v>5</v>
      </c>
    </row>
    <row r="116" spans="1:11" ht="24" x14ac:dyDescent="0.25">
      <c r="A116" s="12" t="s">
        <v>329</v>
      </c>
      <c r="B116" s="12" t="s">
        <v>75</v>
      </c>
      <c r="C116" s="12" t="s">
        <v>468</v>
      </c>
      <c r="D116" s="28">
        <v>11975</v>
      </c>
      <c r="E116" s="54">
        <v>3.202</v>
      </c>
      <c r="F116" s="12" t="s">
        <v>172</v>
      </c>
      <c r="G116" s="12" t="s">
        <v>335</v>
      </c>
      <c r="H116" s="12" t="s">
        <v>336</v>
      </c>
      <c r="I116" s="26">
        <f t="shared" si="1"/>
        <v>38343.949999999997</v>
      </c>
      <c r="J116" s="12" t="s">
        <v>30</v>
      </c>
      <c r="K116" s="12" t="s">
        <v>5</v>
      </c>
    </row>
    <row r="117" spans="1:11" ht="24" x14ac:dyDescent="0.25">
      <c r="A117" s="12" t="s">
        <v>329</v>
      </c>
      <c r="B117" s="12" t="s">
        <v>75</v>
      </c>
      <c r="C117" s="12" t="s">
        <v>468</v>
      </c>
      <c r="D117" s="28">
        <v>12585</v>
      </c>
      <c r="E117" s="54">
        <v>3.569</v>
      </c>
      <c r="F117" s="12" t="s">
        <v>203</v>
      </c>
      <c r="G117" s="12" t="s">
        <v>337</v>
      </c>
      <c r="H117" s="12" t="s">
        <v>203</v>
      </c>
      <c r="I117" s="26">
        <f t="shared" si="1"/>
        <v>44915.864999999998</v>
      </c>
      <c r="J117" s="12" t="s">
        <v>30</v>
      </c>
      <c r="K117" s="12" t="s">
        <v>5</v>
      </c>
    </row>
    <row r="118" spans="1:11" ht="24" x14ac:dyDescent="0.25">
      <c r="A118" s="12" t="s">
        <v>329</v>
      </c>
      <c r="B118" s="12" t="s">
        <v>75</v>
      </c>
      <c r="C118" s="12" t="s">
        <v>468</v>
      </c>
      <c r="D118" s="28">
        <v>17245</v>
      </c>
      <c r="E118" s="54">
        <v>3.7840783999999998</v>
      </c>
      <c r="F118" s="12" t="s">
        <v>102</v>
      </c>
      <c r="G118" s="12" t="s">
        <v>338</v>
      </c>
      <c r="H118" s="12" t="s">
        <v>104</v>
      </c>
      <c r="I118" s="26">
        <f t="shared" si="1"/>
        <v>65256.432007999996</v>
      </c>
      <c r="J118" s="12" t="s">
        <v>30</v>
      </c>
      <c r="K118" s="12" t="s">
        <v>5</v>
      </c>
    </row>
    <row r="119" spans="1:11" x14ac:dyDescent="0.25">
      <c r="A119" s="12" t="s">
        <v>339</v>
      </c>
      <c r="B119" s="12" t="s">
        <v>75</v>
      </c>
      <c r="C119" s="12" t="s">
        <v>478</v>
      </c>
      <c r="D119" s="28">
        <v>590</v>
      </c>
      <c r="E119" s="54">
        <v>4.04</v>
      </c>
      <c r="F119" s="12" t="s">
        <v>285</v>
      </c>
      <c r="G119" s="12" t="s">
        <v>340</v>
      </c>
      <c r="H119" s="12" t="s">
        <v>287</v>
      </c>
      <c r="I119" s="26">
        <f t="shared" si="1"/>
        <v>2383.6</v>
      </c>
      <c r="J119" s="12" t="s">
        <v>30</v>
      </c>
      <c r="K119" s="12" t="s">
        <v>5</v>
      </c>
    </row>
    <row r="120" spans="1:11" ht="24" x14ac:dyDescent="0.25">
      <c r="A120" s="12" t="s">
        <v>341</v>
      </c>
      <c r="B120" s="12" t="s">
        <v>113</v>
      </c>
      <c r="C120" s="12" t="s">
        <v>479</v>
      </c>
      <c r="D120" s="60">
        <v>1600</v>
      </c>
      <c r="E120" s="54">
        <v>3.33</v>
      </c>
      <c r="F120" s="12" t="s">
        <v>283</v>
      </c>
      <c r="G120" s="12" t="s">
        <v>342</v>
      </c>
      <c r="H120" s="12" t="s">
        <v>196</v>
      </c>
      <c r="I120" s="26">
        <f t="shared" si="1"/>
        <v>5328</v>
      </c>
      <c r="J120" s="12" t="s">
        <v>30</v>
      </c>
      <c r="K120" s="12" t="s">
        <v>4</v>
      </c>
    </row>
    <row r="121" spans="1:11" x14ac:dyDescent="0.25">
      <c r="A121" s="12" t="s">
        <v>343</v>
      </c>
      <c r="B121" s="12" t="s">
        <v>32</v>
      </c>
      <c r="C121" s="12" t="s">
        <v>480</v>
      </c>
      <c r="D121" s="28">
        <v>17357</v>
      </c>
      <c r="E121" s="54">
        <v>3.3679999999999999</v>
      </c>
      <c r="F121" s="12" t="s">
        <v>209</v>
      </c>
      <c r="G121" s="12" t="s">
        <v>344</v>
      </c>
      <c r="H121" s="12" t="s">
        <v>211</v>
      </c>
      <c r="I121" s="26">
        <f t="shared" si="1"/>
        <v>58458.375999999997</v>
      </c>
      <c r="J121" s="12" t="s">
        <v>30</v>
      </c>
      <c r="K121" s="12" t="s">
        <v>5</v>
      </c>
    </row>
    <row r="122" spans="1:11" ht="24" x14ac:dyDescent="0.25">
      <c r="A122" s="12" t="s">
        <v>345</v>
      </c>
      <c r="B122" s="12" t="s">
        <v>346</v>
      </c>
      <c r="C122" s="12" t="s">
        <v>481</v>
      </c>
      <c r="D122" s="28">
        <v>4889.8999999999996</v>
      </c>
      <c r="E122" s="54">
        <v>3.5309986000000002</v>
      </c>
      <c r="F122" s="12" t="s">
        <v>65</v>
      </c>
      <c r="G122" s="12" t="s">
        <v>785</v>
      </c>
      <c r="H122" s="12" t="s">
        <v>347</v>
      </c>
      <c r="I122" s="26">
        <f t="shared" si="1"/>
        <v>17266.23005414</v>
      </c>
      <c r="J122" s="12" t="s">
        <v>30</v>
      </c>
      <c r="K122" s="12" t="s">
        <v>4</v>
      </c>
    </row>
    <row r="123" spans="1:11" ht="24" x14ac:dyDescent="0.25">
      <c r="A123" s="12" t="s">
        <v>345</v>
      </c>
      <c r="B123" s="12" t="s">
        <v>346</v>
      </c>
      <c r="C123" s="12" t="s">
        <v>481</v>
      </c>
      <c r="D123" s="28">
        <v>5250.17</v>
      </c>
      <c r="E123" s="54">
        <v>3.2887</v>
      </c>
      <c r="F123" s="12" t="s">
        <v>312</v>
      </c>
      <c r="G123" s="12" t="s">
        <v>786</v>
      </c>
      <c r="H123" s="12" t="s">
        <v>348</v>
      </c>
      <c r="I123" s="26">
        <f t="shared" si="1"/>
        <v>17266.234079000002</v>
      </c>
      <c r="J123" s="12" t="s">
        <v>30</v>
      </c>
      <c r="K123" s="12" t="s">
        <v>4</v>
      </c>
    </row>
    <row r="124" spans="1:11" ht="24" x14ac:dyDescent="0.25">
      <c r="A124" s="12" t="s">
        <v>345</v>
      </c>
      <c r="B124" s="12" t="s">
        <v>346</v>
      </c>
      <c r="C124" s="12" t="s">
        <v>481</v>
      </c>
      <c r="D124" s="28">
        <v>31201.81</v>
      </c>
      <c r="E124" s="54">
        <v>3.6240000000000001</v>
      </c>
      <c r="F124" s="12" t="s">
        <v>349</v>
      </c>
      <c r="G124" s="12" t="s">
        <v>787</v>
      </c>
      <c r="H124" s="12" t="s">
        <v>350</v>
      </c>
      <c r="I124" s="26">
        <f t="shared" si="1"/>
        <v>113075.35944000001</v>
      </c>
      <c r="J124" s="12" t="s">
        <v>30</v>
      </c>
      <c r="K124" s="12" t="s">
        <v>4</v>
      </c>
    </row>
    <row r="125" spans="1:11" ht="36" x14ac:dyDescent="0.25">
      <c r="A125" s="12" t="s">
        <v>351</v>
      </c>
      <c r="B125" s="12" t="s">
        <v>352</v>
      </c>
      <c r="C125" s="12" t="s">
        <v>482</v>
      </c>
      <c r="D125" s="28">
        <v>751</v>
      </c>
      <c r="E125" s="54">
        <v>3.7759999999999998</v>
      </c>
      <c r="F125" s="12" t="s">
        <v>40</v>
      </c>
      <c r="G125" s="12" t="s">
        <v>353</v>
      </c>
      <c r="H125" s="12" t="s">
        <v>192</v>
      </c>
      <c r="I125" s="26">
        <f t="shared" si="1"/>
        <v>2835.7759999999998</v>
      </c>
      <c r="J125" s="12" t="s">
        <v>30</v>
      </c>
      <c r="K125" s="12" t="s">
        <v>4</v>
      </c>
    </row>
    <row r="126" spans="1:11" x14ac:dyDescent="0.25">
      <c r="A126" s="12" t="s">
        <v>354</v>
      </c>
      <c r="B126" s="12" t="s">
        <v>19</v>
      </c>
      <c r="C126" s="12" t="s">
        <v>483</v>
      </c>
      <c r="D126" s="27">
        <v>1800</v>
      </c>
      <c r="E126" s="54">
        <v>3.706</v>
      </c>
      <c r="F126" s="12" t="s">
        <v>355</v>
      </c>
      <c r="G126" s="12" t="s">
        <v>788</v>
      </c>
      <c r="H126" s="12" t="s">
        <v>356</v>
      </c>
      <c r="I126" s="26">
        <f t="shared" si="1"/>
        <v>6670.8</v>
      </c>
      <c r="J126" s="12" t="s">
        <v>30</v>
      </c>
      <c r="K126" s="12" t="s">
        <v>4</v>
      </c>
    </row>
    <row r="127" spans="1:11" ht="24" x14ac:dyDescent="0.25">
      <c r="A127" s="12" t="s">
        <v>357</v>
      </c>
      <c r="B127" s="12" t="s">
        <v>113</v>
      </c>
      <c r="C127" s="12" t="s">
        <v>484</v>
      </c>
      <c r="D127" s="28">
        <v>1995.5</v>
      </c>
      <c r="E127" s="54">
        <v>3.2303999999999999</v>
      </c>
      <c r="F127" s="12" t="s">
        <v>358</v>
      </c>
      <c r="G127" s="12" t="s">
        <v>359</v>
      </c>
      <c r="H127" s="12" t="s">
        <v>360</v>
      </c>
      <c r="I127" s="26">
        <f t="shared" si="1"/>
        <v>6446.2632000000003</v>
      </c>
      <c r="J127" s="12" t="s">
        <v>30</v>
      </c>
      <c r="K127" s="12" t="s">
        <v>4</v>
      </c>
    </row>
    <row r="128" spans="1:11" x14ac:dyDescent="0.25">
      <c r="A128" s="12" t="s">
        <v>361</v>
      </c>
      <c r="B128" s="12" t="s">
        <v>26</v>
      </c>
      <c r="C128" s="12" t="s">
        <v>485</v>
      </c>
      <c r="D128" s="28">
        <v>620</v>
      </c>
      <c r="E128" s="54">
        <v>3.9940000000000002</v>
      </c>
      <c r="F128" s="12" t="s">
        <v>29</v>
      </c>
      <c r="G128" s="12" t="s">
        <v>362</v>
      </c>
      <c r="H128" s="12" t="s">
        <v>90</v>
      </c>
      <c r="I128" s="26">
        <f t="shared" si="1"/>
        <v>2476.2800000000002</v>
      </c>
      <c r="J128" s="12" t="s">
        <v>30</v>
      </c>
      <c r="K128" s="12" t="s">
        <v>4</v>
      </c>
    </row>
    <row r="129" spans="1:11" x14ac:dyDescent="0.25">
      <c r="A129" s="12" t="s">
        <v>363</v>
      </c>
      <c r="B129" s="12" t="s">
        <v>257</v>
      </c>
      <c r="C129" s="12" t="s">
        <v>486</v>
      </c>
      <c r="D129" s="28">
        <v>4200</v>
      </c>
      <c r="E129" s="54">
        <v>3.1219999999999999</v>
      </c>
      <c r="F129" s="12" t="s">
        <v>131</v>
      </c>
      <c r="G129" s="12" t="s">
        <v>789</v>
      </c>
      <c r="H129" s="12" t="s">
        <v>132</v>
      </c>
      <c r="I129" s="26">
        <f t="shared" si="1"/>
        <v>13112.4</v>
      </c>
      <c r="J129" s="12" t="s">
        <v>30</v>
      </c>
      <c r="K129" s="12" t="s">
        <v>5</v>
      </c>
    </row>
    <row r="130" spans="1:11" ht="12" customHeight="1" x14ac:dyDescent="0.25">
      <c r="A130" s="90" t="s">
        <v>526</v>
      </c>
      <c r="B130" s="90">
        <v>2</v>
      </c>
      <c r="C130" s="90" t="s">
        <v>530</v>
      </c>
      <c r="D130" s="91"/>
      <c r="E130" s="140"/>
      <c r="F130" s="90"/>
      <c r="G130" s="90" t="s">
        <v>525</v>
      </c>
      <c r="H130" s="90"/>
      <c r="I130" s="92">
        <f>I132+I133</f>
        <v>12472.755999999999</v>
      </c>
      <c r="J130" s="93"/>
      <c r="K130" s="90"/>
    </row>
    <row r="131" spans="1:11" ht="24.75" customHeight="1" x14ac:dyDescent="0.25">
      <c r="A131" s="17" t="s">
        <v>519</v>
      </c>
      <c r="B131" s="17" t="s">
        <v>510</v>
      </c>
      <c r="C131" s="17" t="s">
        <v>511</v>
      </c>
      <c r="D131" s="18" t="s">
        <v>512</v>
      </c>
      <c r="E131" s="139" t="s">
        <v>513</v>
      </c>
      <c r="F131" s="17" t="s">
        <v>514</v>
      </c>
      <c r="G131" s="17" t="s">
        <v>515</v>
      </c>
      <c r="H131" s="17" t="s">
        <v>516</v>
      </c>
      <c r="I131" s="18" t="s">
        <v>517</v>
      </c>
      <c r="J131" s="17" t="s">
        <v>518</v>
      </c>
      <c r="K131" s="17" t="s">
        <v>520</v>
      </c>
    </row>
    <row r="132" spans="1:11" x14ac:dyDescent="0.25">
      <c r="A132" s="16" t="s">
        <v>364</v>
      </c>
      <c r="B132" s="16" t="s">
        <v>257</v>
      </c>
      <c r="C132" s="16" t="s">
        <v>487</v>
      </c>
      <c r="D132" s="55">
        <v>3780</v>
      </c>
      <c r="E132" s="53">
        <v>2.4500000000000002</v>
      </c>
      <c r="F132" s="16" t="s">
        <v>365</v>
      </c>
      <c r="G132" s="16" t="s">
        <v>366</v>
      </c>
      <c r="H132" s="16" t="s">
        <v>367</v>
      </c>
      <c r="I132" s="26">
        <f>D132*E132</f>
        <v>9261</v>
      </c>
      <c r="J132" s="16" t="s">
        <v>368</v>
      </c>
      <c r="K132" s="16" t="s">
        <v>5</v>
      </c>
    </row>
    <row r="133" spans="1:11" x14ac:dyDescent="0.25">
      <c r="A133" s="12" t="s">
        <v>369</v>
      </c>
      <c r="B133" s="12" t="s">
        <v>257</v>
      </c>
      <c r="C133" s="12" t="s">
        <v>488</v>
      </c>
      <c r="D133" s="27">
        <v>904.72</v>
      </c>
      <c r="E133" s="54">
        <v>3.55</v>
      </c>
      <c r="F133" s="12" t="s">
        <v>299</v>
      </c>
      <c r="G133" s="12" t="s">
        <v>370</v>
      </c>
      <c r="H133" s="12" t="s">
        <v>301</v>
      </c>
      <c r="I133" s="26">
        <f>D133*E133</f>
        <v>3211.7559999999999</v>
      </c>
      <c r="J133" s="12" t="s">
        <v>368</v>
      </c>
      <c r="K133" s="12" t="s">
        <v>4</v>
      </c>
    </row>
    <row r="134" spans="1:11" ht="12" customHeight="1" x14ac:dyDescent="0.25">
      <c r="A134" s="94" t="s">
        <v>527</v>
      </c>
      <c r="B134" s="94">
        <v>3</v>
      </c>
      <c r="C134" s="94" t="s">
        <v>533</v>
      </c>
      <c r="D134" s="95"/>
      <c r="E134" s="141"/>
      <c r="F134" s="94"/>
      <c r="G134" s="94" t="s">
        <v>532</v>
      </c>
      <c r="H134" s="94"/>
      <c r="I134" s="96">
        <f>I136+I137+I138</f>
        <v>1015490.584</v>
      </c>
      <c r="J134" s="94"/>
      <c r="K134" s="94"/>
    </row>
    <row r="135" spans="1:11" ht="26.25" customHeight="1" x14ac:dyDescent="0.25">
      <c r="A135" s="14" t="s">
        <v>519</v>
      </c>
      <c r="B135" s="11" t="s">
        <v>510</v>
      </c>
      <c r="C135" s="11" t="s">
        <v>511</v>
      </c>
      <c r="D135" s="19" t="s">
        <v>512</v>
      </c>
      <c r="E135" s="142" t="s">
        <v>513</v>
      </c>
      <c r="F135" s="11" t="s">
        <v>514</v>
      </c>
      <c r="G135" s="11" t="s">
        <v>515</v>
      </c>
      <c r="H135" s="11" t="s">
        <v>516</v>
      </c>
      <c r="I135" s="19" t="s">
        <v>517</v>
      </c>
      <c r="J135" s="11" t="s">
        <v>518</v>
      </c>
      <c r="K135" s="15" t="s">
        <v>520</v>
      </c>
    </row>
    <row r="136" spans="1:11" x14ac:dyDescent="0.25">
      <c r="A136" s="12" t="s">
        <v>371</v>
      </c>
      <c r="B136" s="12" t="s">
        <v>19</v>
      </c>
      <c r="C136" s="12" t="s">
        <v>489</v>
      </c>
      <c r="D136" s="58">
        <v>190000</v>
      </c>
      <c r="E136" s="54">
        <v>4.0068999999999999</v>
      </c>
      <c r="F136" s="12" t="s">
        <v>372</v>
      </c>
      <c r="G136" s="12" t="s">
        <v>373</v>
      </c>
      <c r="H136" s="12" t="s">
        <v>38</v>
      </c>
      <c r="I136" s="59">
        <f>D136*E136</f>
        <v>761311</v>
      </c>
      <c r="J136" s="12" t="s">
        <v>14</v>
      </c>
      <c r="K136" s="12" t="s">
        <v>4</v>
      </c>
    </row>
    <row r="137" spans="1:11" x14ac:dyDescent="0.25">
      <c r="A137" s="12" t="s">
        <v>374</v>
      </c>
      <c r="B137" s="12" t="s">
        <v>63</v>
      </c>
      <c r="C137" s="12" t="s">
        <v>490</v>
      </c>
      <c r="D137" s="58">
        <v>66834</v>
      </c>
      <c r="E137" s="54">
        <v>3.7759999999999998</v>
      </c>
      <c r="F137" s="12" t="s">
        <v>40</v>
      </c>
      <c r="G137" s="12" t="s">
        <v>375</v>
      </c>
      <c r="H137" s="12" t="s">
        <v>192</v>
      </c>
      <c r="I137" s="59">
        <f t="shared" ref="I137:I138" si="2">D137*E137</f>
        <v>252365.18399999998</v>
      </c>
      <c r="J137" s="12" t="s">
        <v>14</v>
      </c>
      <c r="K137" s="12" t="s">
        <v>5</v>
      </c>
    </row>
    <row r="138" spans="1:11" ht="24" x14ac:dyDescent="0.25">
      <c r="A138" s="12" t="s">
        <v>376</v>
      </c>
      <c r="B138" s="12" t="s">
        <v>257</v>
      </c>
      <c r="C138" s="12" t="s">
        <v>491</v>
      </c>
      <c r="D138" s="58">
        <v>560</v>
      </c>
      <c r="E138" s="54">
        <v>3.24</v>
      </c>
      <c r="F138" s="12" t="s">
        <v>170</v>
      </c>
      <c r="G138" s="12" t="s">
        <v>377</v>
      </c>
      <c r="H138" s="12" t="s">
        <v>172</v>
      </c>
      <c r="I138" s="59">
        <f t="shared" si="2"/>
        <v>1814.4</v>
      </c>
      <c r="J138" s="12" t="s">
        <v>14</v>
      </c>
      <c r="K138" s="12" t="s">
        <v>5</v>
      </c>
    </row>
    <row r="139" spans="1:11" ht="12" customHeight="1" x14ac:dyDescent="0.25">
      <c r="A139" s="90" t="s">
        <v>528</v>
      </c>
      <c r="B139" s="90">
        <v>5</v>
      </c>
      <c r="C139" s="90" t="s">
        <v>531</v>
      </c>
      <c r="D139" s="91"/>
      <c r="E139" s="140"/>
      <c r="F139" s="90"/>
      <c r="G139" s="90" t="s">
        <v>522</v>
      </c>
      <c r="H139" s="90"/>
      <c r="I139" s="92">
        <f>I141+I142+I143+I144+I145</f>
        <v>2669160.4652400003</v>
      </c>
      <c r="J139" s="93"/>
      <c r="K139" s="90"/>
    </row>
    <row r="140" spans="1:11" ht="24" customHeight="1" x14ac:dyDescent="0.25">
      <c r="A140" s="17" t="s">
        <v>519</v>
      </c>
      <c r="B140" s="17" t="s">
        <v>510</v>
      </c>
      <c r="C140" s="17" t="s">
        <v>511</v>
      </c>
      <c r="D140" s="18" t="s">
        <v>512</v>
      </c>
      <c r="E140" s="139" t="s">
        <v>513</v>
      </c>
      <c r="F140" s="17" t="s">
        <v>514</v>
      </c>
      <c r="G140" s="17" t="s">
        <v>515</v>
      </c>
      <c r="H140" s="17" t="s">
        <v>516</v>
      </c>
      <c r="I140" s="18" t="s">
        <v>517</v>
      </c>
      <c r="J140" s="17" t="s">
        <v>518</v>
      </c>
      <c r="K140" s="17" t="s">
        <v>520</v>
      </c>
    </row>
    <row r="141" spans="1:11" ht="24" x14ac:dyDescent="0.25">
      <c r="A141" s="16" t="s">
        <v>378</v>
      </c>
      <c r="B141" s="16" t="s">
        <v>379</v>
      </c>
      <c r="C141" s="16" t="s">
        <v>492</v>
      </c>
      <c r="D141" s="57">
        <v>55854.28</v>
      </c>
      <c r="E141" s="53">
        <v>3.9830000000000001</v>
      </c>
      <c r="F141" s="16" t="s">
        <v>57</v>
      </c>
      <c r="G141" s="16" t="s">
        <v>380</v>
      </c>
      <c r="H141" s="16" t="s">
        <v>381</v>
      </c>
      <c r="I141" s="26">
        <f>D141*E141</f>
        <v>222467.59724</v>
      </c>
      <c r="J141" s="16" t="s">
        <v>382</v>
      </c>
      <c r="K141" s="16" t="s">
        <v>5</v>
      </c>
    </row>
    <row r="142" spans="1:11" ht="24" x14ac:dyDescent="0.25">
      <c r="A142" s="16" t="s">
        <v>778</v>
      </c>
      <c r="B142" s="16" t="s">
        <v>379</v>
      </c>
      <c r="C142" s="16" t="s">
        <v>779</v>
      </c>
      <c r="D142" s="57">
        <v>187712</v>
      </c>
      <c r="E142" s="53">
        <v>3.4140000000000001</v>
      </c>
      <c r="F142" s="29">
        <v>42733</v>
      </c>
      <c r="G142" s="16" t="s">
        <v>780</v>
      </c>
      <c r="H142" s="29">
        <v>42733</v>
      </c>
      <c r="I142" s="26">
        <f t="shared" ref="I142:I145" si="3">D142*E142</f>
        <v>640848.76800000004</v>
      </c>
      <c r="J142" s="16" t="s">
        <v>382</v>
      </c>
      <c r="K142" s="16" t="s">
        <v>5</v>
      </c>
    </row>
    <row r="143" spans="1:11" x14ac:dyDescent="0.25">
      <c r="A143" s="12" t="s">
        <v>383</v>
      </c>
      <c r="B143" s="12" t="s">
        <v>19</v>
      </c>
      <c r="C143" s="12" t="s">
        <v>493</v>
      </c>
      <c r="D143" s="28">
        <v>393000</v>
      </c>
      <c r="E143" s="54">
        <v>3.9</v>
      </c>
      <c r="F143" s="12" t="s">
        <v>215</v>
      </c>
      <c r="G143" s="12" t="s">
        <v>384</v>
      </c>
      <c r="H143" s="12" t="s">
        <v>203</v>
      </c>
      <c r="I143" s="26">
        <f t="shared" si="3"/>
        <v>1532700</v>
      </c>
      <c r="J143" s="12" t="s">
        <v>382</v>
      </c>
      <c r="K143" s="12" t="s">
        <v>4</v>
      </c>
    </row>
    <row r="144" spans="1:11" ht="24" x14ac:dyDescent="0.25">
      <c r="A144" s="12" t="s">
        <v>385</v>
      </c>
      <c r="B144" s="12" t="s">
        <v>19</v>
      </c>
      <c r="C144" s="12" t="s">
        <v>494</v>
      </c>
      <c r="D144" s="28">
        <v>58000</v>
      </c>
      <c r="E144" s="54">
        <v>4.1116999999999999</v>
      </c>
      <c r="F144" s="12" t="s">
        <v>386</v>
      </c>
      <c r="G144" s="12" t="s">
        <v>387</v>
      </c>
      <c r="H144" s="12" t="s">
        <v>388</v>
      </c>
      <c r="I144" s="26">
        <f t="shared" si="3"/>
        <v>238478.6</v>
      </c>
      <c r="J144" s="12" t="s">
        <v>382</v>
      </c>
      <c r="K144" s="12" t="s">
        <v>4</v>
      </c>
    </row>
    <row r="145" spans="1:11" x14ac:dyDescent="0.25">
      <c r="A145" s="12" t="s">
        <v>363</v>
      </c>
      <c r="B145" s="12" t="s">
        <v>257</v>
      </c>
      <c r="C145" s="12" t="s">
        <v>486</v>
      </c>
      <c r="D145" s="28">
        <v>9500</v>
      </c>
      <c r="E145" s="54">
        <v>3.649</v>
      </c>
      <c r="F145" s="12" t="s">
        <v>389</v>
      </c>
      <c r="G145" s="12" t="s">
        <v>390</v>
      </c>
      <c r="H145" s="12" t="s">
        <v>124</v>
      </c>
      <c r="I145" s="26">
        <f t="shared" si="3"/>
        <v>34665.5</v>
      </c>
      <c r="J145" s="12" t="s">
        <v>382</v>
      </c>
      <c r="K145" s="12" t="s">
        <v>5</v>
      </c>
    </row>
    <row r="146" spans="1:11" ht="12" customHeight="1" x14ac:dyDescent="0.25">
      <c r="A146" s="90" t="s">
        <v>529</v>
      </c>
      <c r="B146" s="90">
        <v>15</v>
      </c>
      <c r="C146" s="90" t="s">
        <v>530</v>
      </c>
      <c r="D146" s="91"/>
      <c r="E146" s="140"/>
      <c r="F146" s="90"/>
      <c r="G146" s="90" t="s">
        <v>522</v>
      </c>
      <c r="H146" s="90"/>
      <c r="I146" s="92">
        <f>I148+I149+I150+I151+I152+I153+I154+I155+I156+I157+I158+I159+I160+I161+I162</f>
        <v>1425217.1611300001</v>
      </c>
      <c r="J146" s="90"/>
      <c r="K146" s="90"/>
    </row>
    <row r="147" spans="1:11" ht="28.5" customHeight="1" x14ac:dyDescent="0.25">
      <c r="A147" s="17" t="s">
        <v>519</v>
      </c>
      <c r="B147" s="17" t="s">
        <v>510</v>
      </c>
      <c r="C147" s="17" t="s">
        <v>511</v>
      </c>
      <c r="D147" s="18" t="s">
        <v>512</v>
      </c>
      <c r="E147" s="139" t="s">
        <v>513</v>
      </c>
      <c r="F147" s="17" t="s">
        <v>514</v>
      </c>
      <c r="G147" s="17" t="s">
        <v>515</v>
      </c>
      <c r="H147" s="17" t="s">
        <v>516</v>
      </c>
      <c r="I147" s="18" t="s">
        <v>517</v>
      </c>
      <c r="J147" s="17" t="s">
        <v>518</v>
      </c>
      <c r="K147" s="17" t="s">
        <v>520</v>
      </c>
    </row>
    <row r="148" spans="1:11" ht="24" x14ac:dyDescent="0.25">
      <c r="A148" s="16" t="s">
        <v>391</v>
      </c>
      <c r="B148" s="16" t="s">
        <v>379</v>
      </c>
      <c r="C148" s="16" t="s">
        <v>495</v>
      </c>
      <c r="D148" s="55">
        <v>7651</v>
      </c>
      <c r="E148" s="53">
        <v>4.0136000000000003</v>
      </c>
      <c r="F148" s="16" t="s">
        <v>50</v>
      </c>
      <c r="G148" s="16" t="s">
        <v>392</v>
      </c>
      <c r="H148" s="16" t="s">
        <v>52</v>
      </c>
      <c r="I148" s="26">
        <f>D148*E148</f>
        <v>30708.053600000003</v>
      </c>
      <c r="J148" s="16" t="s">
        <v>393</v>
      </c>
      <c r="K148" s="16" t="s">
        <v>5</v>
      </c>
    </row>
    <row r="149" spans="1:11" ht="24" x14ac:dyDescent="0.25">
      <c r="A149" s="12" t="s">
        <v>394</v>
      </c>
      <c r="B149" s="12" t="s">
        <v>395</v>
      </c>
      <c r="C149" s="12" t="s">
        <v>496</v>
      </c>
      <c r="D149" s="27">
        <v>11926.72</v>
      </c>
      <c r="E149" s="54">
        <v>3.69</v>
      </c>
      <c r="F149" s="12" t="s">
        <v>396</v>
      </c>
      <c r="G149" s="12" t="s">
        <v>397</v>
      </c>
      <c r="H149" s="12" t="s">
        <v>398</v>
      </c>
      <c r="I149" s="26">
        <f t="shared" ref="I149:I162" si="4">D149*E149</f>
        <v>44009.596799999999</v>
      </c>
      <c r="J149" s="12" t="s">
        <v>393</v>
      </c>
      <c r="K149" s="12" t="s">
        <v>5</v>
      </c>
    </row>
    <row r="150" spans="1:11" x14ac:dyDescent="0.25">
      <c r="A150" s="12" t="s">
        <v>399</v>
      </c>
      <c r="B150" s="12" t="s">
        <v>395</v>
      </c>
      <c r="C150" s="12" t="s">
        <v>489</v>
      </c>
      <c r="D150" s="28">
        <v>4929.8599999999997</v>
      </c>
      <c r="E150" s="54">
        <v>15</v>
      </c>
      <c r="F150" s="12" t="s">
        <v>207</v>
      </c>
      <c r="G150" s="12" t="s">
        <v>400</v>
      </c>
      <c r="H150" s="12" t="s">
        <v>365</v>
      </c>
      <c r="I150" s="26">
        <f t="shared" si="4"/>
        <v>73947.899999999994</v>
      </c>
      <c r="J150" s="12" t="s">
        <v>393</v>
      </c>
      <c r="K150" s="12" t="s">
        <v>5</v>
      </c>
    </row>
    <row r="151" spans="1:11" x14ac:dyDescent="0.25">
      <c r="A151" s="12" t="s">
        <v>401</v>
      </c>
      <c r="B151" s="12" t="s">
        <v>75</v>
      </c>
      <c r="C151" s="12" t="s">
        <v>497</v>
      </c>
      <c r="D151" s="28">
        <v>2554</v>
      </c>
      <c r="E151" s="54">
        <v>3.3780000000000001</v>
      </c>
      <c r="F151" s="12" t="s">
        <v>233</v>
      </c>
      <c r="G151" s="12" t="s">
        <v>402</v>
      </c>
      <c r="H151" s="12" t="s">
        <v>235</v>
      </c>
      <c r="I151" s="26">
        <f t="shared" si="4"/>
        <v>8627.4120000000003</v>
      </c>
      <c r="J151" s="12" t="s">
        <v>393</v>
      </c>
      <c r="K151" s="12" t="s">
        <v>5</v>
      </c>
    </row>
    <row r="152" spans="1:11" x14ac:dyDescent="0.25">
      <c r="A152" s="12" t="s">
        <v>403</v>
      </c>
      <c r="B152" s="12" t="s">
        <v>379</v>
      </c>
      <c r="C152" s="12" t="s">
        <v>498</v>
      </c>
      <c r="D152" s="28">
        <v>31644</v>
      </c>
      <c r="E152" s="54">
        <v>3.1349999999999998</v>
      </c>
      <c r="F152" s="12" t="s">
        <v>132</v>
      </c>
      <c r="G152" s="12" t="s">
        <v>404</v>
      </c>
      <c r="H152" s="12" t="s">
        <v>405</v>
      </c>
      <c r="I152" s="26">
        <f t="shared" si="4"/>
        <v>99203.939999999988</v>
      </c>
      <c r="J152" s="12" t="s">
        <v>393</v>
      </c>
      <c r="K152" s="12" t="s">
        <v>5</v>
      </c>
    </row>
    <row r="153" spans="1:11" ht="24" x14ac:dyDescent="0.25">
      <c r="A153" s="12" t="s">
        <v>406</v>
      </c>
      <c r="B153" s="12" t="s">
        <v>75</v>
      </c>
      <c r="C153" s="12" t="s">
        <v>496</v>
      </c>
      <c r="D153" s="27">
        <v>200000</v>
      </c>
      <c r="E153" s="54">
        <v>3.6019999999999999</v>
      </c>
      <c r="F153" s="12" t="s">
        <v>233</v>
      </c>
      <c r="G153" s="12" t="s">
        <v>402</v>
      </c>
      <c r="H153" s="12" t="s">
        <v>235</v>
      </c>
      <c r="I153" s="26">
        <f t="shared" si="4"/>
        <v>720400</v>
      </c>
      <c r="J153" s="12" t="s">
        <v>393</v>
      </c>
      <c r="K153" s="12" t="s">
        <v>5</v>
      </c>
    </row>
    <row r="154" spans="1:11" x14ac:dyDescent="0.25">
      <c r="A154" s="12" t="s">
        <v>407</v>
      </c>
      <c r="B154" s="12" t="s">
        <v>63</v>
      </c>
      <c r="C154" s="12" t="s">
        <v>499</v>
      </c>
      <c r="D154" s="28">
        <v>15000</v>
      </c>
      <c r="E154" s="54">
        <v>3.7759999999999998</v>
      </c>
      <c r="F154" s="12" t="s">
        <v>40</v>
      </c>
      <c r="G154" s="12" t="s">
        <v>408</v>
      </c>
      <c r="H154" s="12" t="s">
        <v>192</v>
      </c>
      <c r="I154" s="26">
        <f t="shared" si="4"/>
        <v>56640</v>
      </c>
      <c r="J154" s="12" t="s">
        <v>393</v>
      </c>
      <c r="K154" s="12" t="s">
        <v>5</v>
      </c>
    </row>
    <row r="155" spans="1:11" x14ac:dyDescent="0.25">
      <c r="A155" s="12" t="s">
        <v>409</v>
      </c>
      <c r="B155" s="12" t="s">
        <v>379</v>
      </c>
      <c r="C155" s="12" t="s">
        <v>500</v>
      </c>
      <c r="D155" s="28">
        <v>16292.85</v>
      </c>
      <c r="E155" s="54">
        <v>3.6288</v>
      </c>
      <c r="F155" s="12" t="s">
        <v>33</v>
      </c>
      <c r="G155" s="12" t="s">
        <v>410</v>
      </c>
      <c r="H155" s="12" t="s">
        <v>35</v>
      </c>
      <c r="I155" s="26">
        <f t="shared" si="4"/>
        <v>59123.494080000004</v>
      </c>
      <c r="J155" s="12" t="s">
        <v>393</v>
      </c>
      <c r="K155" s="12" t="s">
        <v>5</v>
      </c>
    </row>
    <row r="156" spans="1:11" x14ac:dyDescent="0.25">
      <c r="A156" s="12" t="s">
        <v>411</v>
      </c>
      <c r="B156" s="12" t="s">
        <v>257</v>
      </c>
      <c r="C156" s="12" t="s">
        <v>488</v>
      </c>
      <c r="D156" s="27">
        <v>767.05</v>
      </c>
      <c r="E156" s="54">
        <v>3.46</v>
      </c>
      <c r="F156" s="12" t="s">
        <v>78</v>
      </c>
      <c r="G156" s="12" t="s">
        <v>412</v>
      </c>
      <c r="H156" s="12" t="s">
        <v>131</v>
      </c>
      <c r="I156" s="26">
        <f t="shared" si="4"/>
        <v>2653.9929999999999</v>
      </c>
      <c r="J156" s="12" t="s">
        <v>393</v>
      </c>
      <c r="K156" s="12" t="s">
        <v>4</v>
      </c>
    </row>
    <row r="157" spans="1:11" x14ac:dyDescent="0.25">
      <c r="A157" s="12" t="s">
        <v>413</v>
      </c>
      <c r="B157" s="12" t="s">
        <v>113</v>
      </c>
      <c r="C157" s="12" t="s">
        <v>501</v>
      </c>
      <c r="D157" s="28">
        <v>52695</v>
      </c>
      <c r="E157" s="54">
        <v>3.26</v>
      </c>
      <c r="F157" s="12" t="s">
        <v>365</v>
      </c>
      <c r="G157" s="12" t="s">
        <v>414</v>
      </c>
      <c r="H157" s="12" t="s">
        <v>367</v>
      </c>
      <c r="I157" s="26">
        <f t="shared" si="4"/>
        <v>171785.69999999998</v>
      </c>
      <c r="J157" s="12" t="s">
        <v>393</v>
      </c>
      <c r="K157" s="12" t="s">
        <v>4</v>
      </c>
    </row>
    <row r="158" spans="1:11" ht="24" x14ac:dyDescent="0.25">
      <c r="A158" s="12" t="s">
        <v>415</v>
      </c>
      <c r="B158" s="12" t="s">
        <v>63</v>
      </c>
      <c r="C158" s="12" t="s">
        <v>502</v>
      </c>
      <c r="D158" s="28">
        <v>239</v>
      </c>
      <c r="E158" s="54">
        <v>3.2679999999999998</v>
      </c>
      <c r="F158" s="12" t="s">
        <v>205</v>
      </c>
      <c r="G158" s="12" t="s">
        <v>416</v>
      </c>
      <c r="H158" s="12" t="s">
        <v>207</v>
      </c>
      <c r="I158" s="26">
        <f t="shared" si="4"/>
        <v>781.05199999999991</v>
      </c>
      <c r="J158" s="12" t="s">
        <v>393</v>
      </c>
      <c r="K158" s="12" t="s">
        <v>5</v>
      </c>
    </row>
    <row r="159" spans="1:11" ht="24" x14ac:dyDescent="0.25">
      <c r="A159" s="12" t="s">
        <v>417</v>
      </c>
      <c r="B159" s="12" t="s">
        <v>395</v>
      </c>
      <c r="C159" s="12" t="s">
        <v>503</v>
      </c>
      <c r="D159" s="28">
        <v>1340</v>
      </c>
      <c r="E159" s="54">
        <v>3.69</v>
      </c>
      <c r="F159" s="12" t="s">
        <v>396</v>
      </c>
      <c r="G159" s="12" t="s">
        <v>418</v>
      </c>
      <c r="H159" s="12" t="s">
        <v>398</v>
      </c>
      <c r="I159" s="26">
        <f t="shared" si="4"/>
        <v>4944.6000000000004</v>
      </c>
      <c r="J159" s="12" t="s">
        <v>393</v>
      </c>
      <c r="K159" s="12" t="s">
        <v>5</v>
      </c>
    </row>
    <row r="160" spans="1:11" x14ac:dyDescent="0.25">
      <c r="A160" s="12" t="s">
        <v>419</v>
      </c>
      <c r="B160" s="12" t="s">
        <v>379</v>
      </c>
      <c r="C160" s="12" t="s">
        <v>504</v>
      </c>
      <c r="D160" s="28">
        <v>6400</v>
      </c>
      <c r="E160" s="54">
        <v>3.5369999999999999</v>
      </c>
      <c r="F160" s="12" t="s">
        <v>263</v>
      </c>
      <c r="G160" s="12" t="s">
        <v>420</v>
      </c>
      <c r="H160" s="12" t="s">
        <v>421</v>
      </c>
      <c r="I160" s="26">
        <f t="shared" si="4"/>
        <v>22636.799999999999</v>
      </c>
      <c r="J160" s="12" t="s">
        <v>393</v>
      </c>
      <c r="K160" s="12" t="s">
        <v>5</v>
      </c>
    </row>
    <row r="161" spans="1:11" x14ac:dyDescent="0.25">
      <c r="A161" s="12" t="s">
        <v>422</v>
      </c>
      <c r="B161" s="12" t="s">
        <v>395</v>
      </c>
      <c r="C161" s="12" t="s">
        <v>505</v>
      </c>
      <c r="D161" s="28">
        <v>29845</v>
      </c>
      <c r="E161" s="54">
        <v>4.2069700000000001</v>
      </c>
      <c r="F161" s="12" t="s">
        <v>423</v>
      </c>
      <c r="G161" s="12" t="s">
        <v>424</v>
      </c>
      <c r="H161" s="12" t="s">
        <v>425</v>
      </c>
      <c r="I161" s="26">
        <f t="shared" si="4"/>
        <v>125557.01965</v>
      </c>
      <c r="J161" s="12" t="s">
        <v>393</v>
      </c>
      <c r="K161" s="12" t="s">
        <v>5</v>
      </c>
    </row>
    <row r="162" spans="1:11" x14ac:dyDescent="0.25">
      <c r="A162" s="12" t="s">
        <v>426</v>
      </c>
      <c r="B162" s="12" t="s">
        <v>26</v>
      </c>
      <c r="C162" s="12" t="s">
        <v>506</v>
      </c>
      <c r="D162" s="56">
        <v>990</v>
      </c>
      <c r="E162" s="54">
        <v>4.24</v>
      </c>
      <c r="F162" s="12" t="s">
        <v>427</v>
      </c>
      <c r="G162" s="12" t="s">
        <v>428</v>
      </c>
      <c r="H162" s="12" t="s">
        <v>429</v>
      </c>
      <c r="I162" s="26">
        <f t="shared" si="4"/>
        <v>4197.6000000000004</v>
      </c>
      <c r="J162" s="12" t="s">
        <v>393</v>
      </c>
      <c r="K162" s="12" t="s">
        <v>4</v>
      </c>
    </row>
    <row r="163" spans="1:11" s="1" customFormat="1" ht="24.6" customHeight="1" x14ac:dyDescent="0.25">
      <c r="A163" s="84" t="s">
        <v>521</v>
      </c>
      <c r="B163" s="84">
        <f>B1+B4+B130+B134+B139+B146</f>
        <v>150</v>
      </c>
      <c r="C163" s="84"/>
      <c r="D163" s="85"/>
      <c r="E163" s="143"/>
      <c r="F163" s="84"/>
      <c r="G163" s="84"/>
      <c r="H163" s="84"/>
      <c r="I163" s="85">
        <f>I1+I4+I130+I134+I139+I146</f>
        <v>6646328.1721811406</v>
      </c>
      <c r="J163" s="86"/>
      <c r="K163" s="84"/>
    </row>
    <row r="165" spans="1:11" x14ac:dyDescent="0.25">
      <c r="I165" s="107"/>
    </row>
  </sheetData>
  <autoFilter ref="A2:K163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D1" workbookViewId="0">
      <selection activeCell="M30" sqref="M30"/>
    </sheetView>
  </sheetViews>
  <sheetFormatPr defaultColWidth="21.85546875" defaultRowHeight="15" x14ac:dyDescent="0.25"/>
  <cols>
    <col min="1" max="1" width="19.7109375" bestFit="1" customWidth="1"/>
    <col min="2" max="2" width="17.85546875" bestFit="1" customWidth="1"/>
    <col min="3" max="3" width="12.85546875" bestFit="1" customWidth="1"/>
    <col min="4" max="4" width="12" bestFit="1" customWidth="1"/>
    <col min="5" max="5" width="9.7109375" bestFit="1" customWidth="1"/>
    <col min="6" max="6" width="15.85546875" bestFit="1" customWidth="1"/>
    <col min="7" max="7" width="19.42578125" bestFit="1" customWidth="1"/>
    <col min="8" max="8" width="14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x14ac:dyDescent="0.25">
      <c r="A2" s="12" t="s">
        <v>125</v>
      </c>
      <c r="B2" s="12" t="s">
        <v>126</v>
      </c>
      <c r="C2" s="12" t="s">
        <v>435</v>
      </c>
      <c r="D2" s="28">
        <v>1800</v>
      </c>
      <c r="E2" s="54">
        <v>3.5059999999999998</v>
      </c>
      <c r="F2" s="12" t="s">
        <v>127</v>
      </c>
      <c r="G2" s="12" t="s">
        <v>128</v>
      </c>
      <c r="H2" s="12" t="s">
        <v>129</v>
      </c>
      <c r="I2" s="26">
        <v>6310.7999999999993</v>
      </c>
      <c r="J2" s="12" t="s">
        <v>30</v>
      </c>
      <c r="K2" s="12" t="s">
        <v>4</v>
      </c>
    </row>
    <row r="3" spans="1:11" x14ac:dyDescent="0.25">
      <c r="A3" s="12" t="s">
        <v>195</v>
      </c>
      <c r="B3" s="12" t="s">
        <v>126</v>
      </c>
      <c r="C3" s="12" t="s">
        <v>463</v>
      </c>
      <c r="D3" s="28">
        <v>419</v>
      </c>
      <c r="E3" s="54">
        <v>3.2519999999999998</v>
      </c>
      <c r="F3" s="12" t="s">
        <v>196</v>
      </c>
      <c r="G3" s="12" t="s">
        <v>197</v>
      </c>
      <c r="H3" s="12" t="s">
        <v>198</v>
      </c>
      <c r="I3" s="26">
        <v>1362.588</v>
      </c>
      <c r="J3" s="12" t="s">
        <v>30</v>
      </c>
      <c r="K3" s="12" t="s">
        <v>4</v>
      </c>
    </row>
    <row r="4" spans="1:11" x14ac:dyDescent="0.25">
      <c r="A4" s="51" t="s">
        <v>897</v>
      </c>
      <c r="B4" s="51">
        <v>2</v>
      </c>
      <c r="C4" s="51"/>
      <c r="D4" s="51"/>
      <c r="E4" s="51"/>
      <c r="F4" s="51"/>
      <c r="G4" s="50"/>
      <c r="H4" s="51"/>
      <c r="I4" s="106">
        <f>SUM(I2:I3)</f>
        <v>7673.387999999999</v>
      </c>
      <c r="J4" s="51"/>
      <c r="K4" s="51"/>
    </row>
    <row r="6" spans="1:11" x14ac:dyDescent="0.25">
      <c r="B6" s="136" t="s">
        <v>898</v>
      </c>
      <c r="C6" s="136"/>
      <c r="D6" s="136"/>
      <c r="E6" s="136"/>
      <c r="F6" s="136"/>
      <c r="G6" s="136"/>
      <c r="H6" s="136"/>
      <c r="I6" s="136"/>
    </row>
    <row r="7" spans="1:11" ht="30" x14ac:dyDescent="0.25">
      <c r="B7" s="80" t="s">
        <v>1</v>
      </c>
      <c r="C7" s="80" t="s">
        <v>17</v>
      </c>
      <c r="D7" s="81" t="s">
        <v>3</v>
      </c>
      <c r="E7" s="80" t="s">
        <v>4</v>
      </c>
      <c r="F7" s="82" t="s">
        <v>5</v>
      </c>
      <c r="G7" s="82" t="s">
        <v>899</v>
      </c>
      <c r="H7" s="69" t="s">
        <v>6</v>
      </c>
      <c r="I7" s="82" t="s">
        <v>900</v>
      </c>
    </row>
    <row r="8" spans="1:11" x14ac:dyDescent="0.25">
      <c r="B8" s="74" t="s">
        <v>9</v>
      </c>
      <c r="C8" s="75">
        <v>0</v>
      </c>
      <c r="D8" s="75">
        <v>0</v>
      </c>
      <c r="E8" s="75">
        <v>0</v>
      </c>
      <c r="F8" s="76">
        <v>0</v>
      </c>
      <c r="G8" s="77">
        <v>0</v>
      </c>
      <c r="H8" s="21">
        <v>0</v>
      </c>
      <c r="I8" s="77">
        <v>0</v>
      </c>
    </row>
    <row r="9" spans="1:11" x14ac:dyDescent="0.25">
      <c r="B9" s="74" t="s">
        <v>10</v>
      </c>
      <c r="C9" s="75">
        <v>0</v>
      </c>
      <c r="D9" s="75">
        <v>0</v>
      </c>
      <c r="E9" s="75">
        <v>0</v>
      </c>
      <c r="F9" s="76">
        <v>0</v>
      </c>
      <c r="G9" s="77">
        <v>0</v>
      </c>
      <c r="H9" s="21">
        <v>0</v>
      </c>
      <c r="I9" s="77">
        <v>0</v>
      </c>
    </row>
    <row r="10" spans="1:11" x14ac:dyDescent="0.25">
      <c r="B10" s="74" t="s">
        <v>11</v>
      </c>
      <c r="C10" s="75">
        <v>0</v>
      </c>
      <c r="D10" s="75">
        <v>0</v>
      </c>
      <c r="E10" s="75">
        <v>0</v>
      </c>
      <c r="F10" s="76">
        <v>0</v>
      </c>
      <c r="G10" s="77">
        <v>0</v>
      </c>
      <c r="H10" s="21">
        <v>0</v>
      </c>
      <c r="I10" s="77">
        <v>0</v>
      </c>
    </row>
    <row r="11" spans="1:11" x14ac:dyDescent="0.25">
      <c r="B11" s="74" t="s">
        <v>12</v>
      </c>
      <c r="C11" s="75">
        <v>0</v>
      </c>
      <c r="D11" s="75">
        <v>0</v>
      </c>
      <c r="E11" s="75">
        <v>0</v>
      </c>
      <c r="F11" s="76">
        <v>2</v>
      </c>
      <c r="G11" s="77">
        <v>7673.39</v>
      </c>
      <c r="H11" s="21">
        <v>0</v>
      </c>
      <c r="I11" s="77">
        <v>0</v>
      </c>
    </row>
    <row r="12" spans="1:11" x14ac:dyDescent="0.25">
      <c r="B12" s="74" t="s">
        <v>13</v>
      </c>
      <c r="C12" s="75">
        <v>0</v>
      </c>
      <c r="D12" s="75">
        <v>0</v>
      </c>
      <c r="E12" s="75">
        <v>0</v>
      </c>
      <c r="F12" s="76">
        <v>0</v>
      </c>
      <c r="G12" s="77">
        <v>0</v>
      </c>
      <c r="H12" s="21">
        <v>0</v>
      </c>
      <c r="I12" s="77">
        <v>0</v>
      </c>
    </row>
    <row r="13" spans="1:11" x14ac:dyDescent="0.25">
      <c r="B13" s="74" t="s">
        <v>14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8" t="s">
        <v>15</v>
      </c>
      <c r="C14" s="75">
        <f t="shared" ref="C14:I14" si="0">SUBTOTAL(9,C8:C13)</f>
        <v>0</v>
      </c>
      <c r="D14" s="75">
        <f t="shared" si="0"/>
        <v>0</v>
      </c>
      <c r="E14" s="75">
        <f t="shared" si="0"/>
        <v>0</v>
      </c>
      <c r="F14" s="76">
        <f t="shared" si="0"/>
        <v>2</v>
      </c>
      <c r="G14" s="79">
        <f t="shared" si="0"/>
        <v>7673.39</v>
      </c>
      <c r="H14" s="21">
        <f t="shared" si="0"/>
        <v>0</v>
      </c>
      <c r="I14" s="79">
        <f t="shared" si="0"/>
        <v>0</v>
      </c>
    </row>
  </sheetData>
  <mergeCells count="1">
    <mergeCell ref="B6:I6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5" sqref="E5"/>
    </sheetView>
  </sheetViews>
  <sheetFormatPr defaultColWidth="21.5703125" defaultRowHeight="15" x14ac:dyDescent="0.25"/>
  <cols>
    <col min="1" max="1" width="19.7109375" bestFit="1" customWidth="1"/>
    <col min="2" max="2" width="17.85546875" bestFit="1" customWidth="1"/>
    <col min="3" max="3" width="17.42578125" bestFit="1" customWidth="1"/>
    <col min="4" max="4" width="10.5703125" bestFit="1" customWidth="1"/>
    <col min="5" max="5" width="10" bestFit="1" customWidth="1"/>
    <col min="6" max="6" width="15.85546875" bestFit="1" customWidth="1"/>
    <col min="7" max="7" width="19.42578125" bestFit="1" customWidth="1"/>
    <col min="8" max="8" width="15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6" t="s">
        <v>25</v>
      </c>
      <c r="B2" s="16" t="s">
        <v>26</v>
      </c>
      <c r="C2" s="16" t="s">
        <v>431</v>
      </c>
      <c r="D2" s="55">
        <v>200</v>
      </c>
      <c r="E2" s="53">
        <v>3.5550000000000002</v>
      </c>
      <c r="F2" s="16" t="s">
        <v>27</v>
      </c>
      <c r="G2" s="16" t="s">
        <v>28</v>
      </c>
      <c r="H2" s="16" t="s">
        <v>29</v>
      </c>
      <c r="I2" s="26">
        <v>711</v>
      </c>
      <c r="J2" s="16" t="s">
        <v>30</v>
      </c>
      <c r="K2" s="16" t="s">
        <v>4</v>
      </c>
    </row>
    <row r="3" spans="1:11" x14ac:dyDescent="0.25">
      <c r="A3" s="12" t="s">
        <v>361</v>
      </c>
      <c r="B3" s="12" t="s">
        <v>26</v>
      </c>
      <c r="C3" s="12" t="s">
        <v>485</v>
      </c>
      <c r="D3" s="28">
        <v>620</v>
      </c>
      <c r="E3" s="54">
        <v>3.9940000000000002</v>
      </c>
      <c r="F3" s="12" t="s">
        <v>29</v>
      </c>
      <c r="G3" s="12" t="s">
        <v>362</v>
      </c>
      <c r="H3" s="12" t="s">
        <v>90</v>
      </c>
      <c r="I3" s="26">
        <v>2476.2800000000002</v>
      </c>
      <c r="J3" s="12" t="s">
        <v>30</v>
      </c>
      <c r="K3" s="12" t="s">
        <v>4</v>
      </c>
    </row>
    <row r="4" spans="1:11" x14ac:dyDescent="0.25">
      <c r="A4" s="12" t="s">
        <v>426</v>
      </c>
      <c r="B4" s="12" t="s">
        <v>26</v>
      </c>
      <c r="C4" s="12" t="s">
        <v>506</v>
      </c>
      <c r="D4" s="56">
        <v>990</v>
      </c>
      <c r="E4" s="54">
        <v>4.24</v>
      </c>
      <c r="F4" s="12" t="s">
        <v>427</v>
      </c>
      <c r="G4" s="12" t="s">
        <v>428</v>
      </c>
      <c r="H4" s="12" t="s">
        <v>429</v>
      </c>
      <c r="I4" s="26">
        <v>4197.6000000000004</v>
      </c>
      <c r="J4" s="12" t="s">
        <v>393</v>
      </c>
      <c r="K4" s="12" t="s">
        <v>4</v>
      </c>
    </row>
    <row r="5" spans="1:11" x14ac:dyDescent="0.25">
      <c r="A5" s="51" t="s">
        <v>897</v>
      </c>
      <c r="B5" s="51">
        <v>3</v>
      </c>
      <c r="C5" s="51"/>
      <c r="D5" s="51"/>
      <c r="E5" s="51"/>
      <c r="F5" s="51"/>
      <c r="G5" s="50"/>
      <c r="H5" s="51"/>
      <c r="I5" s="106">
        <f>SUM(I2:I4)</f>
        <v>7384.880000000001</v>
      </c>
      <c r="J5" s="51"/>
      <c r="K5" s="51"/>
    </row>
    <row r="7" spans="1:11" x14ac:dyDescent="0.25">
      <c r="B7" s="136" t="s">
        <v>898</v>
      </c>
      <c r="C7" s="136"/>
      <c r="D7" s="136"/>
      <c r="E7" s="136"/>
      <c r="F7" s="136"/>
      <c r="G7" s="136"/>
      <c r="H7" s="136"/>
      <c r="I7" s="136"/>
    </row>
    <row r="8" spans="1:11" ht="30" x14ac:dyDescent="0.25">
      <c r="B8" s="80" t="s">
        <v>1</v>
      </c>
      <c r="C8" s="80" t="s">
        <v>17</v>
      </c>
      <c r="D8" s="81" t="s">
        <v>3</v>
      </c>
      <c r="E8" s="80" t="s">
        <v>4</v>
      </c>
      <c r="F8" s="82" t="s">
        <v>5</v>
      </c>
      <c r="G8" s="82" t="s">
        <v>899</v>
      </c>
      <c r="H8" s="69" t="s">
        <v>6</v>
      </c>
      <c r="I8" s="82" t="s">
        <v>900</v>
      </c>
    </row>
    <row r="9" spans="1:11" x14ac:dyDescent="0.25">
      <c r="B9" s="74" t="s">
        <v>9</v>
      </c>
      <c r="C9" s="75">
        <v>0</v>
      </c>
      <c r="D9" s="75">
        <v>0</v>
      </c>
      <c r="E9" s="75">
        <v>1</v>
      </c>
      <c r="F9" s="76">
        <v>0</v>
      </c>
      <c r="G9" s="77">
        <v>4197.6000000000004</v>
      </c>
      <c r="H9" s="21">
        <v>0</v>
      </c>
      <c r="I9" s="77">
        <v>0</v>
      </c>
    </row>
    <row r="10" spans="1:11" x14ac:dyDescent="0.25">
      <c r="B10" s="74" t="s">
        <v>10</v>
      </c>
      <c r="C10" s="75">
        <v>0</v>
      </c>
      <c r="D10" s="75">
        <v>0</v>
      </c>
      <c r="E10" s="75">
        <v>0</v>
      </c>
      <c r="F10" s="76">
        <v>0</v>
      </c>
      <c r="G10" s="77">
        <v>0</v>
      </c>
      <c r="H10" s="21">
        <v>0</v>
      </c>
      <c r="I10" s="77">
        <v>0</v>
      </c>
    </row>
    <row r="11" spans="1:11" x14ac:dyDescent="0.25">
      <c r="B11" s="74" t="s">
        <v>11</v>
      </c>
      <c r="C11" s="75">
        <v>0</v>
      </c>
      <c r="D11" s="75">
        <v>0</v>
      </c>
      <c r="E11" s="75">
        <v>0</v>
      </c>
      <c r="F11" s="76">
        <v>0</v>
      </c>
      <c r="G11" s="77">
        <v>0</v>
      </c>
      <c r="H11" s="21">
        <v>0</v>
      </c>
      <c r="I11" s="77">
        <v>0</v>
      </c>
    </row>
    <row r="12" spans="1:11" x14ac:dyDescent="0.25">
      <c r="B12" s="74" t="s">
        <v>12</v>
      </c>
      <c r="C12" s="75">
        <v>0</v>
      </c>
      <c r="D12" s="75">
        <v>0</v>
      </c>
      <c r="E12" s="75">
        <v>2</v>
      </c>
      <c r="F12" s="76">
        <v>0</v>
      </c>
      <c r="G12" s="77">
        <v>3187.28</v>
      </c>
      <c r="H12" s="21">
        <v>0</v>
      </c>
      <c r="I12" s="77">
        <v>0</v>
      </c>
    </row>
    <row r="13" spans="1:11" x14ac:dyDescent="0.25">
      <c r="B13" s="74" t="s">
        <v>13</v>
      </c>
      <c r="C13" s="75">
        <v>0</v>
      </c>
      <c r="D13" s="75">
        <v>0</v>
      </c>
      <c r="E13" s="75">
        <v>0</v>
      </c>
      <c r="F13" s="76">
        <v>0</v>
      </c>
      <c r="G13" s="77">
        <v>0</v>
      </c>
      <c r="H13" s="21">
        <v>0</v>
      </c>
      <c r="I13" s="77">
        <v>0</v>
      </c>
    </row>
    <row r="14" spans="1:11" x14ac:dyDescent="0.25">
      <c r="B14" s="74" t="s">
        <v>14</v>
      </c>
      <c r="C14" s="75">
        <v>0</v>
      </c>
      <c r="D14" s="75">
        <v>0</v>
      </c>
      <c r="E14" s="75">
        <v>0</v>
      </c>
      <c r="F14" s="76">
        <v>0</v>
      </c>
      <c r="G14" s="77">
        <v>0</v>
      </c>
      <c r="H14" s="21">
        <v>0</v>
      </c>
      <c r="I14" s="77">
        <v>0</v>
      </c>
    </row>
    <row r="15" spans="1:11" x14ac:dyDescent="0.25">
      <c r="B15" s="78" t="s">
        <v>15</v>
      </c>
      <c r="C15" s="75">
        <f t="shared" ref="C15:I15" si="0">SUBTOTAL(9,C9:C14)</f>
        <v>0</v>
      </c>
      <c r="D15" s="75">
        <f t="shared" si="0"/>
        <v>0</v>
      </c>
      <c r="E15" s="75">
        <f t="shared" si="0"/>
        <v>3</v>
      </c>
      <c r="F15" s="76">
        <f t="shared" si="0"/>
        <v>0</v>
      </c>
      <c r="G15" s="79">
        <f t="shared" si="0"/>
        <v>7384.880000000001</v>
      </c>
      <c r="H15" s="21">
        <f t="shared" si="0"/>
        <v>0</v>
      </c>
      <c r="I15" s="79">
        <f t="shared" si="0"/>
        <v>0</v>
      </c>
    </row>
  </sheetData>
  <autoFilter ref="A1:K5"/>
  <mergeCells count="1">
    <mergeCell ref="B7:I7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E58" zoomScaleNormal="100" workbookViewId="0">
      <selection activeCell="L20" sqref="L20"/>
    </sheetView>
  </sheetViews>
  <sheetFormatPr defaultColWidth="21.5703125" defaultRowHeight="15" x14ac:dyDescent="0.25"/>
  <cols>
    <col min="1" max="1" width="21" bestFit="1" customWidth="1"/>
    <col min="2" max="2" width="17.85546875" bestFit="1" customWidth="1"/>
    <col min="3" max="3" width="21.42578125" bestFit="1" customWidth="1"/>
    <col min="4" max="4" width="14.140625" bestFit="1" customWidth="1"/>
    <col min="5" max="5" width="11.42578125" bestFit="1" customWidth="1"/>
    <col min="6" max="6" width="15.85546875" bestFit="1" customWidth="1"/>
    <col min="7" max="7" width="19.4257812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74</v>
      </c>
      <c r="B2" s="12" t="s">
        <v>75</v>
      </c>
      <c r="C2" s="12" t="s">
        <v>440</v>
      </c>
      <c r="D2" s="28">
        <v>200</v>
      </c>
      <c r="E2" s="54">
        <v>3.1930000000000001</v>
      </c>
      <c r="F2" s="12" t="s">
        <v>76</v>
      </c>
      <c r="G2" s="12" t="s">
        <v>77</v>
      </c>
      <c r="H2" s="12" t="s">
        <v>78</v>
      </c>
      <c r="I2" s="26">
        <v>638.6</v>
      </c>
      <c r="J2" s="12" t="s">
        <v>30</v>
      </c>
      <c r="K2" s="12" t="s">
        <v>5</v>
      </c>
    </row>
    <row r="3" spans="1:11" ht="24" x14ac:dyDescent="0.25">
      <c r="A3" s="12" t="s">
        <v>79</v>
      </c>
      <c r="B3" s="12" t="s">
        <v>75</v>
      </c>
      <c r="C3" s="12" t="s">
        <v>441</v>
      </c>
      <c r="D3" s="28">
        <v>1495</v>
      </c>
      <c r="E3" s="54">
        <v>3.2480000000000002</v>
      </c>
      <c r="F3" s="12" t="s">
        <v>80</v>
      </c>
      <c r="G3" s="12" t="s">
        <v>81</v>
      </c>
      <c r="H3" s="12" t="s">
        <v>82</v>
      </c>
      <c r="I3" s="26">
        <v>4855.76</v>
      </c>
      <c r="J3" s="12" t="s">
        <v>30</v>
      </c>
      <c r="K3" s="12" t="s">
        <v>5</v>
      </c>
    </row>
    <row r="4" spans="1:11" x14ac:dyDescent="0.25">
      <c r="A4" s="12" t="s">
        <v>101</v>
      </c>
      <c r="B4" s="12" t="s">
        <v>75</v>
      </c>
      <c r="C4" s="12" t="s">
        <v>447</v>
      </c>
      <c r="D4" s="28">
        <v>280</v>
      </c>
      <c r="E4" s="54">
        <v>3.7839999999999998</v>
      </c>
      <c r="F4" s="12" t="s">
        <v>102</v>
      </c>
      <c r="G4" s="12" t="s">
        <v>103</v>
      </c>
      <c r="H4" s="12" t="s">
        <v>104</v>
      </c>
      <c r="I4" s="26">
        <v>1059.52</v>
      </c>
      <c r="J4" s="12" t="s">
        <v>30</v>
      </c>
      <c r="K4" s="12" t="s">
        <v>5</v>
      </c>
    </row>
    <row r="5" spans="1:11" x14ac:dyDescent="0.25">
      <c r="A5" s="12" t="s">
        <v>101</v>
      </c>
      <c r="B5" s="12" t="s">
        <v>75</v>
      </c>
      <c r="C5" s="12" t="s">
        <v>447</v>
      </c>
      <c r="D5" s="28">
        <v>350</v>
      </c>
      <c r="E5" s="54">
        <v>3.6019999999999999</v>
      </c>
      <c r="F5" s="12" t="s">
        <v>105</v>
      </c>
      <c r="G5" s="12" t="s">
        <v>106</v>
      </c>
      <c r="H5" s="12" t="s">
        <v>105</v>
      </c>
      <c r="I5" s="26">
        <v>1260.7</v>
      </c>
      <c r="J5" s="12" t="s">
        <v>30</v>
      </c>
      <c r="K5" s="12" t="s">
        <v>5</v>
      </c>
    </row>
    <row r="6" spans="1:11" x14ac:dyDescent="0.25">
      <c r="A6" s="12" t="s">
        <v>101</v>
      </c>
      <c r="B6" s="12" t="s">
        <v>75</v>
      </c>
      <c r="C6" s="12" t="s">
        <v>447</v>
      </c>
      <c r="D6" s="28">
        <v>750</v>
      </c>
      <c r="E6" s="54">
        <v>3.2370000000000001</v>
      </c>
      <c r="F6" s="12" t="s">
        <v>85</v>
      </c>
      <c r="G6" s="12" t="s">
        <v>107</v>
      </c>
      <c r="H6" s="12" t="s">
        <v>87</v>
      </c>
      <c r="I6" s="26">
        <v>2427.75</v>
      </c>
      <c r="J6" s="12" t="s">
        <v>30</v>
      </c>
      <c r="K6" s="12" t="s">
        <v>5</v>
      </c>
    </row>
    <row r="7" spans="1:11" x14ac:dyDescent="0.25">
      <c r="A7" s="12" t="s">
        <v>101</v>
      </c>
      <c r="B7" s="12" t="s">
        <v>75</v>
      </c>
      <c r="C7" s="12" t="s">
        <v>447</v>
      </c>
      <c r="D7" s="28">
        <v>980</v>
      </c>
      <c r="E7" s="54">
        <v>3.1968999999999999</v>
      </c>
      <c r="F7" s="12" t="s">
        <v>108</v>
      </c>
      <c r="G7" s="12" t="s">
        <v>109</v>
      </c>
      <c r="H7" s="12" t="s">
        <v>108</v>
      </c>
      <c r="I7" s="26">
        <v>3132.962</v>
      </c>
      <c r="J7" s="12" t="s">
        <v>30</v>
      </c>
      <c r="K7" s="12" t="s">
        <v>5</v>
      </c>
    </row>
    <row r="8" spans="1:11" x14ac:dyDescent="0.25">
      <c r="A8" s="12" t="s">
        <v>101</v>
      </c>
      <c r="B8" s="12" t="s">
        <v>75</v>
      </c>
      <c r="C8" s="12" t="s">
        <v>447</v>
      </c>
      <c r="D8" s="28">
        <v>1475</v>
      </c>
      <c r="E8" s="54">
        <v>3.3959999999999999</v>
      </c>
      <c r="F8" s="12" t="s">
        <v>110</v>
      </c>
      <c r="G8" s="12" t="s">
        <v>111</v>
      </c>
      <c r="H8" s="12" t="s">
        <v>110</v>
      </c>
      <c r="I8" s="26">
        <v>5009.0999999999995</v>
      </c>
      <c r="J8" s="12" t="s">
        <v>30</v>
      </c>
      <c r="K8" s="12" t="s">
        <v>5</v>
      </c>
    </row>
    <row r="9" spans="1:11" x14ac:dyDescent="0.25">
      <c r="A9" s="12" t="s">
        <v>117</v>
      </c>
      <c r="B9" s="12" t="s">
        <v>75</v>
      </c>
      <c r="C9" s="12" t="s">
        <v>449</v>
      </c>
      <c r="D9" s="28">
        <v>1150</v>
      </c>
      <c r="E9" s="54">
        <v>3.2610000000000001</v>
      </c>
      <c r="F9" s="12" t="s">
        <v>118</v>
      </c>
      <c r="G9" s="12" t="s">
        <v>119</v>
      </c>
      <c r="H9" s="12" t="s">
        <v>120</v>
      </c>
      <c r="I9" s="26">
        <v>3750.15</v>
      </c>
      <c r="J9" s="12" t="s">
        <v>30</v>
      </c>
      <c r="K9" s="12" t="s">
        <v>5</v>
      </c>
    </row>
    <row r="10" spans="1:11" ht="24" x14ac:dyDescent="0.25">
      <c r="A10" s="12" t="s">
        <v>136</v>
      </c>
      <c r="B10" s="12" t="s">
        <v>75</v>
      </c>
      <c r="C10" s="12" t="s">
        <v>451</v>
      </c>
      <c r="D10" s="27">
        <v>828</v>
      </c>
      <c r="E10" s="54">
        <v>3.6219999999999999</v>
      </c>
      <c r="F10" s="12" t="s">
        <v>80</v>
      </c>
      <c r="G10" s="12" t="s">
        <v>137</v>
      </c>
      <c r="H10" s="12" t="s">
        <v>82</v>
      </c>
      <c r="I10" s="26">
        <v>2999.0160000000001</v>
      </c>
      <c r="J10" s="12" t="s">
        <v>30</v>
      </c>
      <c r="K10" s="12" t="s">
        <v>5</v>
      </c>
    </row>
    <row r="11" spans="1:11" x14ac:dyDescent="0.25">
      <c r="A11" s="12" t="s">
        <v>138</v>
      </c>
      <c r="B11" s="12" t="s">
        <v>75</v>
      </c>
      <c r="C11" s="12" t="s">
        <v>450</v>
      </c>
      <c r="D11" s="56">
        <v>1400</v>
      </c>
      <c r="E11" s="54">
        <v>5.79</v>
      </c>
      <c r="F11" s="12" t="s">
        <v>139</v>
      </c>
      <c r="G11" s="12">
        <v>15372728</v>
      </c>
      <c r="H11" s="12" t="s">
        <v>140</v>
      </c>
      <c r="I11" s="26">
        <v>8106</v>
      </c>
      <c r="J11" s="12" t="s">
        <v>30</v>
      </c>
      <c r="K11" s="12" t="s">
        <v>5</v>
      </c>
    </row>
    <row r="12" spans="1:11" ht="24" x14ac:dyDescent="0.25">
      <c r="A12" s="12" t="s">
        <v>141</v>
      </c>
      <c r="B12" s="12" t="s">
        <v>75</v>
      </c>
      <c r="C12" s="12" t="s">
        <v>452</v>
      </c>
      <c r="D12" s="28">
        <v>500</v>
      </c>
      <c r="E12" s="54">
        <v>3.609</v>
      </c>
      <c r="F12" s="12" t="s">
        <v>142</v>
      </c>
      <c r="G12" s="12" t="s">
        <v>143</v>
      </c>
      <c r="H12" s="12" t="s">
        <v>105</v>
      </c>
      <c r="I12" s="26">
        <v>1804.5</v>
      </c>
      <c r="J12" s="12" t="s">
        <v>30</v>
      </c>
      <c r="K12" s="12" t="s">
        <v>5</v>
      </c>
    </row>
    <row r="13" spans="1:11" ht="24" x14ac:dyDescent="0.25">
      <c r="A13" s="12" t="s">
        <v>144</v>
      </c>
      <c r="B13" s="12" t="s">
        <v>75</v>
      </c>
      <c r="C13" s="12" t="s">
        <v>453</v>
      </c>
      <c r="D13" s="28">
        <v>800</v>
      </c>
      <c r="E13" s="54">
        <v>3.2810000000000001</v>
      </c>
      <c r="F13" s="12" t="s">
        <v>145</v>
      </c>
      <c r="G13" s="12" t="s">
        <v>146</v>
      </c>
      <c r="H13" s="12" t="s">
        <v>71</v>
      </c>
      <c r="I13" s="26">
        <v>2624.8</v>
      </c>
      <c r="J13" s="12" t="s">
        <v>30</v>
      </c>
      <c r="K13" s="12" t="s">
        <v>5</v>
      </c>
    </row>
    <row r="14" spans="1:11" ht="24" x14ac:dyDescent="0.25">
      <c r="A14" s="12" t="s">
        <v>144</v>
      </c>
      <c r="B14" s="12" t="s">
        <v>75</v>
      </c>
      <c r="C14" s="12" t="s">
        <v>453</v>
      </c>
      <c r="D14" s="28">
        <v>2000</v>
      </c>
      <c r="E14" s="54">
        <v>3.669</v>
      </c>
      <c r="F14" s="12" t="s">
        <v>105</v>
      </c>
      <c r="G14" s="12" t="s">
        <v>147</v>
      </c>
      <c r="H14" s="12" t="s">
        <v>105</v>
      </c>
      <c r="I14" s="26">
        <v>7338</v>
      </c>
      <c r="J14" s="12" t="s">
        <v>30</v>
      </c>
      <c r="K14" s="12" t="s">
        <v>5</v>
      </c>
    </row>
    <row r="15" spans="1:11" ht="24" x14ac:dyDescent="0.25">
      <c r="A15" s="12" t="s">
        <v>144</v>
      </c>
      <c r="B15" s="12" t="s">
        <v>75</v>
      </c>
      <c r="C15" s="12" t="s">
        <v>453</v>
      </c>
      <c r="D15" s="28">
        <v>2250</v>
      </c>
      <c r="E15" s="54">
        <v>3.508</v>
      </c>
      <c r="F15" s="12" t="s">
        <v>129</v>
      </c>
      <c r="G15" s="12" t="s">
        <v>148</v>
      </c>
      <c r="H15" s="12" t="s">
        <v>129</v>
      </c>
      <c r="I15" s="26">
        <v>7893</v>
      </c>
      <c r="J15" s="12" t="s">
        <v>30</v>
      </c>
      <c r="K15" s="12" t="s">
        <v>5</v>
      </c>
    </row>
    <row r="16" spans="1:11" x14ac:dyDescent="0.25">
      <c r="A16" s="12" t="s">
        <v>149</v>
      </c>
      <c r="B16" s="12" t="s">
        <v>75</v>
      </c>
      <c r="C16" s="12" t="s">
        <v>454</v>
      </c>
      <c r="D16" s="28">
        <v>415</v>
      </c>
      <c r="E16" s="54">
        <v>3.411</v>
      </c>
      <c r="F16" s="12" t="s">
        <v>150</v>
      </c>
      <c r="G16" s="12" t="s">
        <v>151</v>
      </c>
      <c r="H16" s="12" t="s">
        <v>150</v>
      </c>
      <c r="I16" s="26">
        <v>1415.5650000000001</v>
      </c>
      <c r="J16" s="12" t="s">
        <v>30</v>
      </c>
      <c r="K16" s="12" t="s">
        <v>5</v>
      </c>
    </row>
    <row r="17" spans="1:11" x14ac:dyDescent="0.25">
      <c r="A17" s="12" t="s">
        <v>149</v>
      </c>
      <c r="B17" s="12" t="s">
        <v>75</v>
      </c>
      <c r="C17" s="12" t="s">
        <v>454</v>
      </c>
      <c r="D17" s="28">
        <v>1072</v>
      </c>
      <c r="E17" s="54">
        <v>3.3959999999999999</v>
      </c>
      <c r="F17" s="12" t="s">
        <v>152</v>
      </c>
      <c r="G17" s="12" t="s">
        <v>153</v>
      </c>
      <c r="H17" s="12" t="s">
        <v>110</v>
      </c>
      <c r="I17" s="26">
        <v>3640.5119999999997</v>
      </c>
      <c r="J17" s="12" t="s">
        <v>30</v>
      </c>
      <c r="K17" s="12" t="s">
        <v>5</v>
      </c>
    </row>
    <row r="18" spans="1:11" x14ac:dyDescent="0.25">
      <c r="A18" s="12" t="s">
        <v>149</v>
      </c>
      <c r="B18" s="12" t="s">
        <v>75</v>
      </c>
      <c r="C18" s="12" t="s">
        <v>454</v>
      </c>
      <c r="D18" s="28">
        <v>1575</v>
      </c>
      <c r="E18" s="54">
        <v>3.7839999999999998</v>
      </c>
      <c r="F18" s="12" t="s">
        <v>102</v>
      </c>
      <c r="G18" s="12" t="s">
        <v>154</v>
      </c>
      <c r="H18" s="12" t="s">
        <v>104</v>
      </c>
      <c r="I18" s="26">
        <v>5959.7999999999993</v>
      </c>
      <c r="J18" s="12" t="s">
        <v>30</v>
      </c>
      <c r="K18" s="12" t="s">
        <v>5</v>
      </c>
    </row>
    <row r="19" spans="1:11" ht="24" x14ac:dyDescent="0.25">
      <c r="A19" s="12" t="s">
        <v>155</v>
      </c>
      <c r="B19" s="12" t="s">
        <v>75</v>
      </c>
      <c r="C19" s="12" t="s">
        <v>455</v>
      </c>
      <c r="D19" s="28">
        <v>293</v>
      </c>
      <c r="E19" s="54">
        <v>3.5459999999999998</v>
      </c>
      <c r="F19" s="12" t="s">
        <v>92</v>
      </c>
      <c r="G19" s="12" t="s">
        <v>156</v>
      </c>
      <c r="H19" s="12" t="s">
        <v>59</v>
      </c>
      <c r="I19" s="26">
        <v>1038.9779999999998</v>
      </c>
      <c r="J19" s="12" t="s">
        <v>30</v>
      </c>
      <c r="K19" s="12" t="s">
        <v>5</v>
      </c>
    </row>
    <row r="20" spans="1:11" ht="36" x14ac:dyDescent="0.25">
      <c r="A20" s="12" t="s">
        <v>157</v>
      </c>
      <c r="B20" s="12" t="s">
        <v>75</v>
      </c>
      <c r="C20" s="12" t="s">
        <v>456</v>
      </c>
      <c r="D20" s="28">
        <v>1380</v>
      </c>
      <c r="E20" s="54">
        <v>3.5459999999999998</v>
      </c>
      <c r="F20" s="12" t="s">
        <v>92</v>
      </c>
      <c r="G20" s="12" t="s">
        <v>158</v>
      </c>
      <c r="H20" s="12" t="s">
        <v>59</v>
      </c>
      <c r="I20" s="26">
        <v>4893.4799999999996</v>
      </c>
      <c r="J20" s="12" t="s">
        <v>30</v>
      </c>
      <c r="K20" s="12" t="s">
        <v>5</v>
      </c>
    </row>
    <row r="21" spans="1:11" ht="24" x14ac:dyDescent="0.25">
      <c r="A21" s="12" t="s">
        <v>159</v>
      </c>
      <c r="B21" s="12" t="s">
        <v>75</v>
      </c>
      <c r="C21" s="12" t="s">
        <v>448</v>
      </c>
      <c r="D21" s="56">
        <v>450</v>
      </c>
      <c r="E21" s="54">
        <v>5.1950000000000003</v>
      </c>
      <c r="F21" s="12" t="s">
        <v>92</v>
      </c>
      <c r="G21" s="12" t="s">
        <v>160</v>
      </c>
      <c r="H21" s="12" t="s">
        <v>59</v>
      </c>
      <c r="I21" s="26">
        <v>2337.75</v>
      </c>
      <c r="J21" s="12" t="s">
        <v>30</v>
      </c>
      <c r="K21" s="12" t="s">
        <v>5</v>
      </c>
    </row>
    <row r="22" spans="1:11" ht="24" x14ac:dyDescent="0.25">
      <c r="A22" s="12" t="s">
        <v>161</v>
      </c>
      <c r="B22" s="12" t="s">
        <v>75</v>
      </c>
      <c r="C22" s="12" t="s">
        <v>448</v>
      </c>
      <c r="D22" s="56">
        <v>636</v>
      </c>
      <c r="E22" s="54">
        <v>5.1859999999999999</v>
      </c>
      <c r="F22" s="12" t="s">
        <v>92</v>
      </c>
      <c r="G22" s="12" t="s">
        <v>162</v>
      </c>
      <c r="H22" s="12" t="s">
        <v>59</v>
      </c>
      <c r="I22" s="26">
        <v>3298.2959999999998</v>
      </c>
      <c r="J22" s="12" t="s">
        <v>30</v>
      </c>
      <c r="K22" s="12" t="s">
        <v>5</v>
      </c>
    </row>
    <row r="23" spans="1:11" x14ac:dyDescent="0.25">
      <c r="A23" s="12" t="s">
        <v>163</v>
      </c>
      <c r="B23" s="12" t="s">
        <v>75</v>
      </c>
      <c r="C23" s="12" t="s">
        <v>457</v>
      </c>
      <c r="D23" s="60">
        <v>1600</v>
      </c>
      <c r="E23" s="54">
        <v>3.8140000000000001</v>
      </c>
      <c r="F23" s="12" t="s">
        <v>102</v>
      </c>
      <c r="G23" s="12" t="s">
        <v>164</v>
      </c>
      <c r="H23" s="12" t="s">
        <v>104</v>
      </c>
      <c r="I23" s="26">
        <v>6102.4</v>
      </c>
      <c r="J23" s="12" t="s">
        <v>30</v>
      </c>
      <c r="K23" s="12" t="s">
        <v>5</v>
      </c>
    </row>
    <row r="24" spans="1:11" ht="24" x14ac:dyDescent="0.25">
      <c r="A24" s="12" t="s">
        <v>165</v>
      </c>
      <c r="B24" s="12" t="s">
        <v>75</v>
      </c>
      <c r="C24" s="12" t="s">
        <v>455</v>
      </c>
      <c r="D24" s="28">
        <v>523</v>
      </c>
      <c r="E24" s="54">
        <v>3.21</v>
      </c>
      <c r="F24" s="12" t="s">
        <v>166</v>
      </c>
      <c r="G24" s="12" t="s">
        <v>167</v>
      </c>
      <c r="H24" s="12" t="s">
        <v>168</v>
      </c>
      <c r="I24" s="26">
        <v>1678.83</v>
      </c>
      <c r="J24" s="12" t="s">
        <v>30</v>
      </c>
      <c r="K24" s="12" t="s">
        <v>5</v>
      </c>
    </row>
    <row r="25" spans="1:11" ht="24" x14ac:dyDescent="0.25">
      <c r="A25" s="12" t="s">
        <v>169</v>
      </c>
      <c r="B25" s="12" t="s">
        <v>75</v>
      </c>
      <c r="C25" s="12" t="s">
        <v>448</v>
      </c>
      <c r="D25" s="56">
        <v>504</v>
      </c>
      <c r="E25" s="54">
        <v>4.13</v>
      </c>
      <c r="F25" s="12" t="s">
        <v>170</v>
      </c>
      <c r="G25" s="12" t="s">
        <v>171</v>
      </c>
      <c r="H25" s="12" t="s">
        <v>172</v>
      </c>
      <c r="I25" s="26">
        <v>2081.52</v>
      </c>
      <c r="J25" s="12" t="s">
        <v>30</v>
      </c>
      <c r="K25" s="12" t="s">
        <v>5</v>
      </c>
    </row>
    <row r="26" spans="1:11" ht="24" x14ac:dyDescent="0.25">
      <c r="A26" s="12" t="s">
        <v>173</v>
      </c>
      <c r="B26" s="12" t="s">
        <v>75</v>
      </c>
      <c r="C26" s="12" t="s">
        <v>448</v>
      </c>
      <c r="D26" s="56">
        <v>392</v>
      </c>
      <c r="E26" s="54">
        <v>4.1684000000000001</v>
      </c>
      <c r="F26" s="12" t="s">
        <v>174</v>
      </c>
      <c r="G26" s="12" t="s">
        <v>175</v>
      </c>
      <c r="H26" s="12" t="s">
        <v>176</v>
      </c>
      <c r="I26" s="26">
        <v>1634.0128</v>
      </c>
      <c r="J26" s="12" t="s">
        <v>30</v>
      </c>
      <c r="K26" s="12" t="s">
        <v>5</v>
      </c>
    </row>
    <row r="27" spans="1:11" ht="24" x14ac:dyDescent="0.25">
      <c r="A27" s="12" t="s">
        <v>177</v>
      </c>
      <c r="B27" s="12" t="s">
        <v>75</v>
      </c>
      <c r="C27" s="12" t="s">
        <v>441</v>
      </c>
      <c r="D27" s="28">
        <v>1495</v>
      </c>
      <c r="E27" s="54">
        <v>3.4</v>
      </c>
      <c r="F27" s="12" t="s">
        <v>152</v>
      </c>
      <c r="G27" s="12" t="s">
        <v>178</v>
      </c>
      <c r="H27" s="12" t="s">
        <v>110</v>
      </c>
      <c r="I27" s="26">
        <v>5083</v>
      </c>
      <c r="J27" s="12" t="s">
        <v>30</v>
      </c>
      <c r="K27" s="12" t="s">
        <v>5</v>
      </c>
    </row>
    <row r="28" spans="1:11" ht="24" x14ac:dyDescent="0.25">
      <c r="A28" s="12" t="s">
        <v>179</v>
      </c>
      <c r="B28" s="12" t="s">
        <v>75</v>
      </c>
      <c r="C28" s="12" t="s">
        <v>458</v>
      </c>
      <c r="D28" s="28">
        <v>1320</v>
      </c>
      <c r="E28" s="54">
        <v>3.3959999999999999</v>
      </c>
      <c r="F28" s="12" t="s">
        <v>152</v>
      </c>
      <c r="G28" s="12" t="s">
        <v>180</v>
      </c>
      <c r="H28" s="12" t="s">
        <v>110</v>
      </c>
      <c r="I28" s="26">
        <v>4482.72</v>
      </c>
      <c r="J28" s="12" t="s">
        <v>30</v>
      </c>
      <c r="K28" s="12" t="s">
        <v>5</v>
      </c>
    </row>
    <row r="29" spans="1:11" ht="24" x14ac:dyDescent="0.25">
      <c r="A29" s="12" t="s">
        <v>181</v>
      </c>
      <c r="B29" s="12" t="s">
        <v>75</v>
      </c>
      <c r="C29" s="12" t="s">
        <v>459</v>
      </c>
      <c r="D29" s="28">
        <v>2835</v>
      </c>
      <c r="E29" s="54">
        <v>3.4710000000000001</v>
      </c>
      <c r="F29" s="12" t="s">
        <v>182</v>
      </c>
      <c r="G29" s="12" t="s">
        <v>183</v>
      </c>
      <c r="H29" s="12" t="s">
        <v>184</v>
      </c>
      <c r="I29" s="26">
        <v>9840.2849999999999</v>
      </c>
      <c r="J29" s="12" t="s">
        <v>30</v>
      </c>
      <c r="K29" s="12" t="s">
        <v>5</v>
      </c>
    </row>
    <row r="30" spans="1:11" x14ac:dyDescent="0.25">
      <c r="A30" s="12" t="s">
        <v>185</v>
      </c>
      <c r="B30" s="12" t="s">
        <v>75</v>
      </c>
      <c r="C30" s="12" t="s">
        <v>460</v>
      </c>
      <c r="D30" s="27">
        <v>670</v>
      </c>
      <c r="E30" s="54">
        <v>3.6150000000000002</v>
      </c>
      <c r="F30" s="12" t="s">
        <v>152</v>
      </c>
      <c r="G30" s="12" t="s">
        <v>186</v>
      </c>
      <c r="H30" s="12" t="s">
        <v>110</v>
      </c>
      <c r="I30" s="26">
        <v>2422.0500000000002</v>
      </c>
      <c r="J30" s="12" t="s">
        <v>30</v>
      </c>
      <c r="K30" s="12" t="s">
        <v>5</v>
      </c>
    </row>
    <row r="31" spans="1:11" ht="24" x14ac:dyDescent="0.25">
      <c r="A31" s="12" t="s">
        <v>187</v>
      </c>
      <c r="B31" s="12" t="s">
        <v>75</v>
      </c>
      <c r="C31" s="12" t="s">
        <v>453</v>
      </c>
      <c r="D31" s="28">
        <v>2000</v>
      </c>
      <c r="E31" s="54">
        <v>3.99</v>
      </c>
      <c r="F31" s="12" t="s">
        <v>188</v>
      </c>
      <c r="G31" s="12" t="s">
        <v>189</v>
      </c>
      <c r="H31" s="12" t="s">
        <v>20</v>
      </c>
      <c r="I31" s="26">
        <v>7980</v>
      </c>
      <c r="J31" s="12" t="s">
        <v>30</v>
      </c>
      <c r="K31" s="12" t="s">
        <v>5</v>
      </c>
    </row>
    <row r="32" spans="1:11" x14ac:dyDescent="0.25">
      <c r="A32" s="12" t="s">
        <v>190</v>
      </c>
      <c r="B32" s="12" t="s">
        <v>75</v>
      </c>
      <c r="C32" s="12" t="s">
        <v>461</v>
      </c>
      <c r="D32" s="28">
        <v>3200</v>
      </c>
      <c r="E32" s="54">
        <v>3.7879999999999998</v>
      </c>
      <c r="F32" s="12" t="s">
        <v>40</v>
      </c>
      <c r="G32" s="12" t="s">
        <v>191</v>
      </c>
      <c r="H32" s="12" t="s">
        <v>192</v>
      </c>
      <c r="I32" s="26">
        <v>12121.599999999999</v>
      </c>
      <c r="J32" s="12" t="s">
        <v>30</v>
      </c>
      <c r="K32" s="12" t="s">
        <v>5</v>
      </c>
    </row>
    <row r="33" spans="1:11" ht="24" x14ac:dyDescent="0.25">
      <c r="A33" s="12" t="s">
        <v>193</v>
      </c>
      <c r="B33" s="12" t="s">
        <v>75</v>
      </c>
      <c r="C33" s="12" t="s">
        <v>462</v>
      </c>
      <c r="D33" s="28">
        <v>1250</v>
      </c>
      <c r="E33" s="54">
        <v>3.99</v>
      </c>
      <c r="F33" s="12" t="s">
        <v>188</v>
      </c>
      <c r="G33" s="12" t="s">
        <v>194</v>
      </c>
      <c r="H33" s="12" t="s">
        <v>20</v>
      </c>
      <c r="I33" s="26">
        <v>4987.5</v>
      </c>
      <c r="J33" s="12" t="s">
        <v>30</v>
      </c>
      <c r="K33" s="12" t="s">
        <v>5</v>
      </c>
    </row>
    <row r="34" spans="1:11" x14ac:dyDescent="0.25">
      <c r="A34" s="12" t="s">
        <v>199</v>
      </c>
      <c r="B34" s="12" t="s">
        <v>75</v>
      </c>
      <c r="C34" s="12" t="s">
        <v>464</v>
      </c>
      <c r="D34" s="56">
        <v>1325</v>
      </c>
      <c r="E34" s="54">
        <v>4.33</v>
      </c>
      <c r="F34" s="12" t="s">
        <v>33</v>
      </c>
      <c r="G34" s="12" t="s">
        <v>781</v>
      </c>
      <c r="H34" s="12" t="s">
        <v>35</v>
      </c>
      <c r="I34" s="26">
        <v>5737.25</v>
      </c>
      <c r="J34" s="12" t="s">
        <v>30</v>
      </c>
      <c r="K34" s="12" t="s">
        <v>5</v>
      </c>
    </row>
    <row r="35" spans="1:11" x14ac:dyDescent="0.25">
      <c r="A35" s="12" t="s">
        <v>199</v>
      </c>
      <c r="B35" s="12" t="s">
        <v>75</v>
      </c>
      <c r="C35" s="12" t="s">
        <v>464</v>
      </c>
      <c r="D35" s="56">
        <v>1704</v>
      </c>
      <c r="E35" s="54">
        <v>4.9800000000000004</v>
      </c>
      <c r="F35" s="12" t="s">
        <v>200</v>
      </c>
      <c r="G35" s="12" t="s">
        <v>201</v>
      </c>
      <c r="H35" s="12" t="s">
        <v>202</v>
      </c>
      <c r="I35" s="26">
        <v>8485.92</v>
      </c>
      <c r="J35" s="12" t="s">
        <v>30</v>
      </c>
      <c r="K35" s="12" t="s">
        <v>5</v>
      </c>
    </row>
    <row r="36" spans="1:11" x14ac:dyDescent="0.25">
      <c r="A36" s="12" t="s">
        <v>199</v>
      </c>
      <c r="B36" s="12" t="s">
        <v>75</v>
      </c>
      <c r="C36" s="12" t="s">
        <v>464</v>
      </c>
      <c r="D36" s="56">
        <v>2840</v>
      </c>
      <c r="E36" s="54">
        <v>5.17</v>
      </c>
      <c r="F36" s="12" t="s">
        <v>96</v>
      </c>
      <c r="G36" s="12" t="s">
        <v>782</v>
      </c>
      <c r="H36" s="12" t="s">
        <v>203</v>
      </c>
      <c r="I36" s="26">
        <v>14682.8</v>
      </c>
      <c r="J36" s="12" t="s">
        <v>30</v>
      </c>
      <c r="K36" s="12" t="s">
        <v>5</v>
      </c>
    </row>
    <row r="37" spans="1:11" x14ac:dyDescent="0.25">
      <c r="A37" s="12" t="s">
        <v>199</v>
      </c>
      <c r="B37" s="12" t="s">
        <v>75</v>
      </c>
      <c r="C37" s="12" t="s">
        <v>464</v>
      </c>
      <c r="D37" s="56">
        <v>4300</v>
      </c>
      <c r="E37" s="54">
        <v>4.2859999999999996</v>
      </c>
      <c r="F37" s="12" t="s">
        <v>85</v>
      </c>
      <c r="G37" s="12" t="s">
        <v>783</v>
      </c>
      <c r="H37" s="12" t="s">
        <v>80</v>
      </c>
      <c r="I37" s="26">
        <v>18429.8</v>
      </c>
      <c r="J37" s="12" t="s">
        <v>30</v>
      </c>
      <c r="K37" s="12" t="s">
        <v>5</v>
      </c>
    </row>
    <row r="38" spans="1:11" ht="24" x14ac:dyDescent="0.25">
      <c r="A38" s="12" t="s">
        <v>204</v>
      </c>
      <c r="B38" s="12" t="s">
        <v>75</v>
      </c>
      <c r="C38" s="12" t="s">
        <v>465</v>
      </c>
      <c r="D38" s="28">
        <v>917.5</v>
      </c>
      <c r="E38" s="54">
        <v>3.2610000000000001</v>
      </c>
      <c r="F38" s="12" t="s">
        <v>118</v>
      </c>
      <c r="G38" s="12" t="s">
        <v>784</v>
      </c>
      <c r="H38" s="12" t="s">
        <v>120</v>
      </c>
      <c r="I38" s="26">
        <v>2991.9675000000002</v>
      </c>
      <c r="J38" s="12" t="s">
        <v>30</v>
      </c>
      <c r="K38" s="12" t="s">
        <v>5</v>
      </c>
    </row>
    <row r="39" spans="1:11" ht="24" x14ac:dyDescent="0.25">
      <c r="A39" s="12" t="s">
        <v>204</v>
      </c>
      <c r="B39" s="12" t="s">
        <v>75</v>
      </c>
      <c r="C39" s="12" t="s">
        <v>465</v>
      </c>
      <c r="D39" s="28">
        <v>6495</v>
      </c>
      <c r="E39" s="54">
        <v>3.2679999999999998</v>
      </c>
      <c r="F39" s="12" t="s">
        <v>205</v>
      </c>
      <c r="G39" s="12" t="s">
        <v>206</v>
      </c>
      <c r="H39" s="12" t="s">
        <v>207</v>
      </c>
      <c r="I39" s="26">
        <v>21225.66</v>
      </c>
      <c r="J39" s="12" t="s">
        <v>30</v>
      </c>
      <c r="K39" s="12" t="s">
        <v>5</v>
      </c>
    </row>
    <row r="40" spans="1:11" ht="24" x14ac:dyDescent="0.25">
      <c r="A40" s="12" t="s">
        <v>268</v>
      </c>
      <c r="B40" s="12" t="s">
        <v>75</v>
      </c>
      <c r="C40" s="12" t="s">
        <v>472</v>
      </c>
      <c r="D40" s="28">
        <v>250</v>
      </c>
      <c r="E40" s="54">
        <v>3.569</v>
      </c>
      <c r="F40" s="12" t="s">
        <v>203</v>
      </c>
      <c r="G40" s="12" t="s">
        <v>269</v>
      </c>
      <c r="H40" s="12" t="s">
        <v>203</v>
      </c>
      <c r="I40" s="26">
        <v>892.25</v>
      </c>
      <c r="J40" s="12" t="s">
        <v>30</v>
      </c>
      <c r="K40" s="12" t="s">
        <v>5</v>
      </c>
    </row>
    <row r="41" spans="1:11" ht="24" x14ac:dyDescent="0.25">
      <c r="A41" s="12" t="s">
        <v>268</v>
      </c>
      <c r="B41" s="12" t="s">
        <v>75</v>
      </c>
      <c r="C41" s="12" t="s">
        <v>472</v>
      </c>
      <c r="D41" s="28">
        <v>875</v>
      </c>
      <c r="E41" s="54">
        <v>3.52</v>
      </c>
      <c r="F41" s="12" t="s">
        <v>240</v>
      </c>
      <c r="G41" s="12" t="s">
        <v>270</v>
      </c>
      <c r="H41" s="12" t="s">
        <v>240</v>
      </c>
      <c r="I41" s="26">
        <v>3080</v>
      </c>
      <c r="J41" s="12" t="s">
        <v>30</v>
      </c>
      <c r="K41" s="12" t="s">
        <v>5</v>
      </c>
    </row>
    <row r="42" spans="1:11" ht="24" x14ac:dyDescent="0.25">
      <c r="A42" s="12" t="s">
        <v>268</v>
      </c>
      <c r="B42" s="12" t="s">
        <v>75</v>
      </c>
      <c r="C42" s="12" t="s">
        <v>472</v>
      </c>
      <c r="D42" s="28">
        <v>1425</v>
      </c>
      <c r="E42" s="54">
        <v>3.508</v>
      </c>
      <c r="F42" s="12" t="s">
        <v>129</v>
      </c>
      <c r="G42" s="12" t="s">
        <v>271</v>
      </c>
      <c r="H42" s="12" t="s">
        <v>129</v>
      </c>
      <c r="I42" s="26">
        <v>4998.8999999999996</v>
      </c>
      <c r="J42" s="12" t="s">
        <v>30</v>
      </c>
      <c r="K42" s="12" t="s">
        <v>5</v>
      </c>
    </row>
    <row r="43" spans="1:11" ht="24" x14ac:dyDescent="0.25">
      <c r="A43" s="12" t="s">
        <v>268</v>
      </c>
      <c r="B43" s="12" t="s">
        <v>75</v>
      </c>
      <c r="C43" s="12" t="s">
        <v>472</v>
      </c>
      <c r="D43" s="28">
        <v>2116.5</v>
      </c>
      <c r="E43" s="54">
        <v>3.2919999999999998</v>
      </c>
      <c r="F43" s="12" t="s">
        <v>272</v>
      </c>
      <c r="G43" s="12" t="s">
        <v>273</v>
      </c>
      <c r="H43" s="12" t="s">
        <v>274</v>
      </c>
      <c r="I43" s="26">
        <v>6967.518</v>
      </c>
      <c r="J43" s="12" t="s">
        <v>30</v>
      </c>
      <c r="K43" s="12" t="s">
        <v>5</v>
      </c>
    </row>
    <row r="44" spans="1:11" ht="24" x14ac:dyDescent="0.25">
      <c r="A44" s="12" t="s">
        <v>268</v>
      </c>
      <c r="B44" s="12" t="s">
        <v>75</v>
      </c>
      <c r="C44" s="12" t="s">
        <v>472</v>
      </c>
      <c r="D44" s="28">
        <v>2850</v>
      </c>
      <c r="E44" s="54">
        <v>3.7839999999999998</v>
      </c>
      <c r="F44" s="12" t="s">
        <v>102</v>
      </c>
      <c r="G44" s="12" t="s">
        <v>275</v>
      </c>
      <c r="H44" s="12" t="s">
        <v>104</v>
      </c>
      <c r="I44" s="26">
        <v>10784.4</v>
      </c>
      <c r="J44" s="12" t="s">
        <v>30</v>
      </c>
      <c r="K44" s="12" t="s">
        <v>5</v>
      </c>
    </row>
    <row r="45" spans="1:11" ht="24" x14ac:dyDescent="0.25">
      <c r="A45" s="12" t="s">
        <v>276</v>
      </c>
      <c r="B45" s="12" t="s">
        <v>75</v>
      </c>
      <c r="C45" s="12" t="s">
        <v>473</v>
      </c>
      <c r="D45" s="28">
        <v>519</v>
      </c>
      <c r="E45" s="54">
        <v>3.28</v>
      </c>
      <c r="F45" s="12" t="s">
        <v>118</v>
      </c>
      <c r="G45" s="12" t="s">
        <v>277</v>
      </c>
      <c r="H45" s="12" t="s">
        <v>120</v>
      </c>
      <c r="I45" s="26">
        <v>1702.32</v>
      </c>
      <c r="J45" s="12" t="s">
        <v>30</v>
      </c>
      <c r="K45" s="12" t="s">
        <v>5</v>
      </c>
    </row>
    <row r="46" spans="1:11" ht="36" x14ac:dyDescent="0.25">
      <c r="A46" s="12" t="s">
        <v>278</v>
      </c>
      <c r="B46" s="12" t="s">
        <v>75</v>
      </c>
      <c r="C46" s="12" t="s">
        <v>456</v>
      </c>
      <c r="D46" s="28">
        <v>1580</v>
      </c>
      <c r="E46" s="54">
        <v>3.28</v>
      </c>
      <c r="F46" s="12" t="s">
        <v>120</v>
      </c>
      <c r="G46" s="12" t="s">
        <v>279</v>
      </c>
      <c r="H46" s="12" t="s">
        <v>220</v>
      </c>
      <c r="I46" s="26">
        <v>5182.3999999999996</v>
      </c>
      <c r="J46" s="12" t="s">
        <v>30</v>
      </c>
      <c r="K46" s="12" t="s">
        <v>5</v>
      </c>
    </row>
    <row r="47" spans="1:11" ht="24" x14ac:dyDescent="0.25">
      <c r="A47" s="12" t="s">
        <v>284</v>
      </c>
      <c r="B47" s="12" t="s">
        <v>75</v>
      </c>
      <c r="C47" s="12" t="s">
        <v>474</v>
      </c>
      <c r="D47" s="28">
        <v>943</v>
      </c>
      <c r="E47" s="54">
        <v>4.04</v>
      </c>
      <c r="F47" s="12" t="s">
        <v>285</v>
      </c>
      <c r="G47" s="12" t="s">
        <v>286</v>
      </c>
      <c r="H47" s="12" t="s">
        <v>287</v>
      </c>
      <c r="I47" s="26">
        <v>3809.7200000000003</v>
      </c>
      <c r="J47" s="12" t="s">
        <v>30</v>
      </c>
      <c r="K47" s="12" t="s">
        <v>5</v>
      </c>
    </row>
    <row r="48" spans="1:11" x14ac:dyDescent="0.25">
      <c r="A48" s="12" t="s">
        <v>288</v>
      </c>
      <c r="B48" s="12" t="s">
        <v>75</v>
      </c>
      <c r="C48" s="12" t="s">
        <v>435</v>
      </c>
      <c r="D48" s="28">
        <v>266.08999999999997</v>
      </c>
      <c r="E48" s="54">
        <v>3.395</v>
      </c>
      <c r="F48" s="12" t="s">
        <v>152</v>
      </c>
      <c r="G48" s="12">
        <v>15488544</v>
      </c>
      <c r="H48" s="12" t="s">
        <v>110</v>
      </c>
      <c r="I48" s="26">
        <v>903.37554999999998</v>
      </c>
      <c r="J48" s="12" t="s">
        <v>30</v>
      </c>
      <c r="K48" s="12" t="s">
        <v>5</v>
      </c>
    </row>
    <row r="49" spans="1:11" x14ac:dyDescent="0.25">
      <c r="A49" s="12" t="s">
        <v>288</v>
      </c>
      <c r="B49" s="12" t="s">
        <v>75</v>
      </c>
      <c r="C49" s="12" t="s">
        <v>435</v>
      </c>
      <c r="D49" s="28">
        <v>1586.5</v>
      </c>
      <c r="E49" s="54">
        <v>3.34</v>
      </c>
      <c r="F49" s="12" t="s">
        <v>274</v>
      </c>
      <c r="G49" s="12" t="s">
        <v>289</v>
      </c>
      <c r="H49" s="12" t="s">
        <v>290</v>
      </c>
      <c r="I49" s="26">
        <v>5298.91</v>
      </c>
      <c r="J49" s="12" t="s">
        <v>30</v>
      </c>
      <c r="K49" s="12" t="s">
        <v>5</v>
      </c>
    </row>
    <row r="50" spans="1:11" x14ac:dyDescent="0.25">
      <c r="A50" s="12" t="s">
        <v>288</v>
      </c>
      <c r="B50" s="12" t="s">
        <v>75</v>
      </c>
      <c r="C50" s="12" t="s">
        <v>435</v>
      </c>
      <c r="D50" s="28">
        <v>1750</v>
      </c>
      <c r="E50" s="54">
        <v>3.242</v>
      </c>
      <c r="F50" s="12" t="s">
        <v>80</v>
      </c>
      <c r="G50" s="12">
        <v>15461035</v>
      </c>
      <c r="H50" s="12" t="s">
        <v>82</v>
      </c>
      <c r="I50" s="26">
        <v>5673.5</v>
      </c>
      <c r="J50" s="12" t="s">
        <v>30</v>
      </c>
      <c r="K50" s="12" t="s">
        <v>5</v>
      </c>
    </row>
    <row r="51" spans="1:11" ht="24" x14ac:dyDescent="0.25">
      <c r="A51" s="12" t="s">
        <v>302</v>
      </c>
      <c r="B51" s="12" t="s">
        <v>75</v>
      </c>
      <c r="C51" s="12" t="s">
        <v>467</v>
      </c>
      <c r="D51" s="28">
        <v>750</v>
      </c>
      <c r="E51" s="54">
        <v>4.09</v>
      </c>
      <c r="F51" s="12" t="s">
        <v>303</v>
      </c>
      <c r="G51" s="12" t="s">
        <v>304</v>
      </c>
      <c r="H51" s="12" t="s">
        <v>305</v>
      </c>
      <c r="I51" s="26">
        <v>3067.5</v>
      </c>
      <c r="J51" s="12" t="s">
        <v>30</v>
      </c>
      <c r="K51" s="12" t="s">
        <v>5</v>
      </c>
    </row>
    <row r="52" spans="1:11" ht="24" x14ac:dyDescent="0.25">
      <c r="A52" s="12" t="s">
        <v>306</v>
      </c>
      <c r="B52" s="12" t="s">
        <v>75</v>
      </c>
      <c r="C52" s="12" t="s">
        <v>472</v>
      </c>
      <c r="D52" s="28">
        <v>1425</v>
      </c>
      <c r="E52" s="54">
        <v>4.0129999999999999</v>
      </c>
      <c r="F52" s="12" t="s">
        <v>139</v>
      </c>
      <c r="G52" s="12" t="s">
        <v>307</v>
      </c>
      <c r="H52" s="12" t="s">
        <v>308</v>
      </c>
      <c r="I52" s="26">
        <v>5718.5249999999996</v>
      </c>
      <c r="J52" s="12" t="s">
        <v>30</v>
      </c>
      <c r="K52" s="12" t="s">
        <v>5</v>
      </c>
    </row>
    <row r="53" spans="1:11" ht="24" x14ac:dyDescent="0.25">
      <c r="A53" s="12" t="s">
        <v>309</v>
      </c>
      <c r="B53" s="12" t="s">
        <v>75</v>
      </c>
      <c r="C53" s="12" t="s">
        <v>452</v>
      </c>
      <c r="D53" s="28">
        <v>550</v>
      </c>
      <c r="E53" s="54">
        <v>3.2565</v>
      </c>
      <c r="F53" s="12" t="s">
        <v>310</v>
      </c>
      <c r="G53" s="12" t="s">
        <v>311</v>
      </c>
      <c r="H53" s="12" t="s">
        <v>312</v>
      </c>
      <c r="I53" s="26">
        <v>1791.075</v>
      </c>
      <c r="J53" s="12" t="s">
        <v>30</v>
      </c>
      <c r="K53" s="12" t="s">
        <v>5</v>
      </c>
    </row>
    <row r="54" spans="1:11" x14ac:dyDescent="0.25">
      <c r="A54" s="12" t="s">
        <v>319</v>
      </c>
      <c r="B54" s="12" t="s">
        <v>75</v>
      </c>
      <c r="C54" s="12" t="s">
        <v>447</v>
      </c>
      <c r="D54" s="28">
        <v>250</v>
      </c>
      <c r="E54" s="54">
        <v>4.09</v>
      </c>
      <c r="F54" s="12" t="s">
        <v>303</v>
      </c>
      <c r="G54" s="12" t="s">
        <v>320</v>
      </c>
      <c r="H54" s="12" t="s">
        <v>305</v>
      </c>
      <c r="I54" s="26">
        <v>1022.5</v>
      </c>
      <c r="J54" s="12" t="s">
        <v>30</v>
      </c>
      <c r="K54" s="12" t="s">
        <v>5</v>
      </c>
    </row>
    <row r="55" spans="1:11" ht="24" x14ac:dyDescent="0.25">
      <c r="A55" s="12" t="s">
        <v>321</v>
      </c>
      <c r="B55" s="12" t="s">
        <v>75</v>
      </c>
      <c r="C55" s="12" t="s">
        <v>475</v>
      </c>
      <c r="D55" s="27">
        <v>1300</v>
      </c>
      <c r="E55" s="54">
        <v>4.4400000000000004</v>
      </c>
      <c r="F55" s="12" t="s">
        <v>303</v>
      </c>
      <c r="G55" s="12" t="s">
        <v>322</v>
      </c>
      <c r="H55" s="12" t="s">
        <v>305</v>
      </c>
      <c r="I55" s="26">
        <v>5772.0000000000009</v>
      </c>
      <c r="J55" s="12" t="s">
        <v>30</v>
      </c>
      <c r="K55" s="12" t="s">
        <v>5</v>
      </c>
    </row>
    <row r="56" spans="1:11" ht="24" x14ac:dyDescent="0.25">
      <c r="A56" s="12" t="s">
        <v>323</v>
      </c>
      <c r="B56" s="12" t="s">
        <v>75</v>
      </c>
      <c r="C56" s="12" t="s">
        <v>476</v>
      </c>
      <c r="D56" s="28">
        <v>900</v>
      </c>
      <c r="E56" s="54">
        <v>4.09</v>
      </c>
      <c r="F56" s="12" t="s">
        <v>303</v>
      </c>
      <c r="G56" s="12" t="s">
        <v>324</v>
      </c>
      <c r="H56" s="12" t="s">
        <v>305</v>
      </c>
      <c r="I56" s="26">
        <v>3681</v>
      </c>
      <c r="J56" s="12" t="s">
        <v>30</v>
      </c>
      <c r="K56" s="12" t="s">
        <v>5</v>
      </c>
    </row>
    <row r="57" spans="1:11" ht="24" x14ac:dyDescent="0.25">
      <c r="A57" s="12" t="s">
        <v>325</v>
      </c>
      <c r="B57" s="12" t="s">
        <v>75</v>
      </c>
      <c r="C57" s="12" t="s">
        <v>477</v>
      </c>
      <c r="D57" s="28">
        <v>768.6</v>
      </c>
      <c r="E57" s="54">
        <v>4.0129999999999999</v>
      </c>
      <c r="F57" s="12" t="s">
        <v>139</v>
      </c>
      <c r="G57" s="12">
        <v>15372732</v>
      </c>
      <c r="H57" s="12" t="s">
        <v>308</v>
      </c>
      <c r="I57" s="26">
        <v>3084.3917999999999</v>
      </c>
      <c r="J57" s="12" t="s">
        <v>30</v>
      </c>
      <c r="K57" s="12" t="s">
        <v>5</v>
      </c>
    </row>
    <row r="58" spans="1:11" ht="24" x14ac:dyDescent="0.25">
      <c r="A58" s="12" t="s">
        <v>326</v>
      </c>
      <c r="B58" s="12" t="s">
        <v>75</v>
      </c>
      <c r="C58" s="12" t="s">
        <v>467</v>
      </c>
      <c r="D58" s="28">
        <v>1560</v>
      </c>
      <c r="E58" s="54">
        <v>3.2440000000000002</v>
      </c>
      <c r="F58" s="12" t="s">
        <v>80</v>
      </c>
      <c r="G58" s="12" t="s">
        <v>327</v>
      </c>
      <c r="H58" s="12" t="s">
        <v>82</v>
      </c>
      <c r="I58" s="26">
        <v>5060.6400000000003</v>
      </c>
      <c r="J58" s="12" t="s">
        <v>30</v>
      </c>
      <c r="K58" s="12" t="s">
        <v>5</v>
      </c>
    </row>
    <row r="59" spans="1:11" ht="24" x14ac:dyDescent="0.25">
      <c r="A59" s="12" t="s">
        <v>326</v>
      </c>
      <c r="B59" s="12" t="s">
        <v>75</v>
      </c>
      <c r="C59" s="12" t="s">
        <v>467</v>
      </c>
      <c r="D59" s="28">
        <v>2085</v>
      </c>
      <c r="E59" s="54">
        <v>3.1215000000000002</v>
      </c>
      <c r="F59" s="12" t="s">
        <v>131</v>
      </c>
      <c r="G59" s="12" t="s">
        <v>328</v>
      </c>
      <c r="H59" s="12" t="s">
        <v>132</v>
      </c>
      <c r="I59" s="26">
        <v>6508.3275000000003</v>
      </c>
      <c r="J59" s="12" t="s">
        <v>30</v>
      </c>
      <c r="K59" s="12" t="s">
        <v>5</v>
      </c>
    </row>
    <row r="60" spans="1:11" ht="24" x14ac:dyDescent="0.25">
      <c r="A60" s="12" t="s">
        <v>329</v>
      </c>
      <c r="B60" s="12" t="s">
        <v>75</v>
      </c>
      <c r="C60" s="12" t="s">
        <v>468</v>
      </c>
      <c r="D60" s="28">
        <v>1495</v>
      </c>
      <c r="E60" s="54">
        <v>3.2919999999999998</v>
      </c>
      <c r="F60" s="12" t="s">
        <v>272</v>
      </c>
      <c r="G60" s="12" t="s">
        <v>330</v>
      </c>
      <c r="H60" s="12" t="s">
        <v>274</v>
      </c>
      <c r="I60" s="26">
        <v>4921.54</v>
      </c>
      <c r="J60" s="12" t="s">
        <v>30</v>
      </c>
      <c r="K60" s="12" t="s">
        <v>5</v>
      </c>
    </row>
    <row r="61" spans="1:11" ht="24" x14ac:dyDescent="0.25">
      <c r="A61" s="12" t="s">
        <v>329</v>
      </c>
      <c r="B61" s="12" t="s">
        <v>75</v>
      </c>
      <c r="C61" s="12" t="s">
        <v>468</v>
      </c>
      <c r="D61" s="28">
        <v>2845</v>
      </c>
      <c r="E61" s="54">
        <v>3.5449999999999999</v>
      </c>
      <c r="F61" s="12" t="s">
        <v>90</v>
      </c>
      <c r="G61" s="12" t="s">
        <v>331</v>
      </c>
      <c r="H61" s="12" t="s">
        <v>90</v>
      </c>
      <c r="I61" s="26">
        <v>10085.525</v>
      </c>
      <c r="J61" s="12" t="s">
        <v>30</v>
      </c>
      <c r="K61" s="12" t="s">
        <v>5</v>
      </c>
    </row>
    <row r="62" spans="1:11" ht="24" x14ac:dyDescent="0.25">
      <c r="A62" s="12" t="s">
        <v>329</v>
      </c>
      <c r="B62" s="12" t="s">
        <v>75</v>
      </c>
      <c r="C62" s="12" t="s">
        <v>468</v>
      </c>
      <c r="D62" s="28">
        <v>5995</v>
      </c>
      <c r="E62" s="54">
        <v>3.2370000000000001</v>
      </c>
      <c r="F62" s="12" t="s">
        <v>152</v>
      </c>
      <c r="G62" s="12" t="s">
        <v>332</v>
      </c>
      <c r="H62" s="12" t="s">
        <v>110</v>
      </c>
      <c r="I62" s="26">
        <v>19405.815000000002</v>
      </c>
      <c r="J62" s="12" t="s">
        <v>30</v>
      </c>
      <c r="K62" s="12" t="s">
        <v>5</v>
      </c>
    </row>
    <row r="63" spans="1:11" ht="24" x14ac:dyDescent="0.25">
      <c r="A63" s="12" t="s">
        <v>329</v>
      </c>
      <c r="B63" s="12" t="s">
        <v>75</v>
      </c>
      <c r="C63" s="12" t="s">
        <v>468</v>
      </c>
      <c r="D63" s="28">
        <v>8085</v>
      </c>
      <c r="E63" s="54">
        <v>3.29</v>
      </c>
      <c r="F63" s="12" t="s">
        <v>333</v>
      </c>
      <c r="G63" s="12" t="s">
        <v>334</v>
      </c>
      <c r="H63" s="12" t="s">
        <v>333</v>
      </c>
      <c r="I63" s="26">
        <v>26599.65</v>
      </c>
      <c r="J63" s="12" t="s">
        <v>30</v>
      </c>
      <c r="K63" s="12" t="s">
        <v>5</v>
      </c>
    </row>
    <row r="64" spans="1:11" ht="24" x14ac:dyDescent="0.25">
      <c r="A64" s="12" t="s">
        <v>329</v>
      </c>
      <c r="B64" s="12" t="s">
        <v>75</v>
      </c>
      <c r="C64" s="12" t="s">
        <v>468</v>
      </c>
      <c r="D64" s="28">
        <v>11975</v>
      </c>
      <c r="E64" s="54">
        <v>3.202</v>
      </c>
      <c r="F64" s="12" t="s">
        <v>172</v>
      </c>
      <c r="G64" s="12" t="s">
        <v>335</v>
      </c>
      <c r="H64" s="12" t="s">
        <v>336</v>
      </c>
      <c r="I64" s="26">
        <v>38343.949999999997</v>
      </c>
      <c r="J64" s="12" t="s">
        <v>30</v>
      </c>
      <c r="K64" s="12" t="s">
        <v>5</v>
      </c>
    </row>
    <row r="65" spans="1:11" ht="24" x14ac:dyDescent="0.25">
      <c r="A65" s="12" t="s">
        <v>329</v>
      </c>
      <c r="B65" s="12" t="s">
        <v>75</v>
      </c>
      <c r="C65" s="12" t="s">
        <v>468</v>
      </c>
      <c r="D65" s="28">
        <v>12585</v>
      </c>
      <c r="E65" s="54">
        <v>3.569</v>
      </c>
      <c r="F65" s="12" t="s">
        <v>203</v>
      </c>
      <c r="G65" s="12" t="s">
        <v>337</v>
      </c>
      <c r="H65" s="12" t="s">
        <v>203</v>
      </c>
      <c r="I65" s="26">
        <v>44915.864999999998</v>
      </c>
      <c r="J65" s="12" t="s">
        <v>30</v>
      </c>
      <c r="K65" s="12" t="s">
        <v>5</v>
      </c>
    </row>
    <row r="66" spans="1:11" ht="24" x14ac:dyDescent="0.25">
      <c r="A66" s="12" t="s">
        <v>329</v>
      </c>
      <c r="B66" s="12" t="s">
        <v>75</v>
      </c>
      <c r="C66" s="12" t="s">
        <v>468</v>
      </c>
      <c r="D66" s="28">
        <v>17245</v>
      </c>
      <c r="E66" s="54">
        <v>3.7840783999999998</v>
      </c>
      <c r="F66" s="12" t="s">
        <v>102</v>
      </c>
      <c r="G66" s="12" t="s">
        <v>338</v>
      </c>
      <c r="H66" s="12" t="s">
        <v>104</v>
      </c>
      <c r="I66" s="26">
        <v>65256.432007999996</v>
      </c>
      <c r="J66" s="12" t="s">
        <v>30</v>
      </c>
      <c r="K66" s="12" t="s">
        <v>5</v>
      </c>
    </row>
    <row r="67" spans="1:11" x14ac:dyDescent="0.25">
      <c r="A67" s="12" t="s">
        <v>339</v>
      </c>
      <c r="B67" s="12" t="s">
        <v>75</v>
      </c>
      <c r="C67" s="12" t="s">
        <v>478</v>
      </c>
      <c r="D67" s="28">
        <v>590</v>
      </c>
      <c r="E67" s="54">
        <v>4.04</v>
      </c>
      <c r="F67" s="12" t="s">
        <v>285</v>
      </c>
      <c r="G67" s="12" t="s">
        <v>340</v>
      </c>
      <c r="H67" s="12" t="s">
        <v>287</v>
      </c>
      <c r="I67" s="26">
        <v>2383.6</v>
      </c>
      <c r="J67" s="12" t="s">
        <v>30</v>
      </c>
      <c r="K67" s="12" t="s">
        <v>5</v>
      </c>
    </row>
    <row r="68" spans="1:11" x14ac:dyDescent="0.25">
      <c r="A68" s="12" t="s">
        <v>401</v>
      </c>
      <c r="B68" s="12" t="s">
        <v>75</v>
      </c>
      <c r="C68" s="12" t="s">
        <v>497</v>
      </c>
      <c r="D68" s="28">
        <v>2554</v>
      </c>
      <c r="E68" s="54">
        <v>3.3780000000000001</v>
      </c>
      <c r="F68" s="12" t="s">
        <v>233</v>
      </c>
      <c r="G68" s="12" t="s">
        <v>402</v>
      </c>
      <c r="H68" s="12" t="s">
        <v>235</v>
      </c>
      <c r="I68" s="26">
        <v>8627.4120000000003</v>
      </c>
      <c r="J68" s="12" t="s">
        <v>393</v>
      </c>
      <c r="K68" s="12" t="s">
        <v>4</v>
      </c>
    </row>
    <row r="69" spans="1:11" ht="24" x14ac:dyDescent="0.25">
      <c r="A69" s="12" t="s">
        <v>406</v>
      </c>
      <c r="B69" s="12" t="s">
        <v>75</v>
      </c>
      <c r="C69" s="12" t="s">
        <v>496</v>
      </c>
      <c r="D69" s="27">
        <v>200000</v>
      </c>
      <c r="E69" s="54">
        <v>3.6019999999999999</v>
      </c>
      <c r="F69" s="12" t="s">
        <v>233</v>
      </c>
      <c r="G69" s="12" t="s">
        <v>402</v>
      </c>
      <c r="H69" s="12" t="s">
        <v>235</v>
      </c>
      <c r="I69" s="26">
        <v>720400</v>
      </c>
      <c r="J69" s="12" t="s">
        <v>393</v>
      </c>
      <c r="K69" s="12" t="s">
        <v>5</v>
      </c>
    </row>
    <row r="70" spans="1:11" x14ac:dyDescent="0.25">
      <c r="A70" s="51" t="s">
        <v>897</v>
      </c>
      <c r="B70" s="51">
        <v>68</v>
      </c>
      <c r="C70" s="51"/>
      <c r="D70" s="51"/>
      <c r="E70" s="51"/>
      <c r="F70" s="51"/>
      <c r="G70" s="50"/>
      <c r="H70" s="51"/>
      <c r="I70" s="106">
        <v>1231390.5900000001</v>
      </c>
      <c r="J70" s="51"/>
      <c r="K70" s="51"/>
    </row>
    <row r="72" spans="1:11" x14ac:dyDescent="0.25">
      <c r="B72" s="136" t="s">
        <v>898</v>
      </c>
      <c r="C72" s="136"/>
      <c r="D72" s="136"/>
      <c r="E72" s="136"/>
      <c r="F72" s="136"/>
      <c r="G72" s="136"/>
      <c r="H72" s="136"/>
      <c r="I72" s="136"/>
    </row>
    <row r="73" spans="1:11" ht="30" x14ac:dyDescent="0.25">
      <c r="B73" s="80" t="s">
        <v>1</v>
      </c>
      <c r="C73" s="80" t="s">
        <v>17</v>
      </c>
      <c r="D73" s="81" t="s">
        <v>3</v>
      </c>
      <c r="E73" s="80" t="s">
        <v>4</v>
      </c>
      <c r="F73" s="82" t="s">
        <v>5</v>
      </c>
      <c r="G73" s="82" t="s">
        <v>899</v>
      </c>
      <c r="H73" s="69" t="s">
        <v>6</v>
      </c>
      <c r="I73" s="82" t="s">
        <v>900</v>
      </c>
    </row>
    <row r="74" spans="1:11" x14ac:dyDescent="0.25">
      <c r="B74" s="74" t="s">
        <v>9</v>
      </c>
      <c r="C74" s="75">
        <v>0</v>
      </c>
      <c r="D74" s="75">
        <v>0</v>
      </c>
      <c r="E74" s="75">
        <v>1</v>
      </c>
      <c r="F74" s="76">
        <v>1</v>
      </c>
      <c r="G74" s="77">
        <v>729027.41</v>
      </c>
      <c r="H74" s="21">
        <v>0</v>
      </c>
      <c r="I74" s="77">
        <v>0</v>
      </c>
    </row>
    <row r="75" spans="1:11" x14ac:dyDescent="0.25">
      <c r="B75" s="74" t="s">
        <v>10</v>
      </c>
      <c r="C75" s="75">
        <v>0</v>
      </c>
      <c r="D75" s="75">
        <v>0</v>
      </c>
      <c r="E75" s="75">
        <v>0</v>
      </c>
      <c r="F75" s="76">
        <v>0</v>
      </c>
      <c r="G75" s="77">
        <v>0</v>
      </c>
      <c r="H75" s="21">
        <v>0</v>
      </c>
      <c r="I75" s="77">
        <v>0</v>
      </c>
    </row>
    <row r="76" spans="1:11" x14ac:dyDescent="0.25">
      <c r="B76" s="74" t="s">
        <v>11</v>
      </c>
      <c r="C76" s="75">
        <v>0</v>
      </c>
      <c r="D76" s="75">
        <v>0</v>
      </c>
      <c r="E76" s="75">
        <v>0</v>
      </c>
      <c r="F76" s="76">
        <v>0</v>
      </c>
      <c r="G76" s="77">
        <v>0</v>
      </c>
      <c r="H76" s="21">
        <v>0</v>
      </c>
      <c r="I76" s="77">
        <v>0</v>
      </c>
    </row>
    <row r="77" spans="1:11" x14ac:dyDescent="0.25">
      <c r="B77" s="74" t="s">
        <v>12</v>
      </c>
      <c r="C77" s="75">
        <v>0</v>
      </c>
      <c r="D77" s="75">
        <v>0</v>
      </c>
      <c r="E77" s="75">
        <v>0</v>
      </c>
      <c r="F77" s="76">
        <v>66</v>
      </c>
      <c r="G77" s="77">
        <v>502363.18</v>
      </c>
      <c r="H77" s="21">
        <v>0</v>
      </c>
      <c r="I77" s="77">
        <v>0</v>
      </c>
    </row>
    <row r="78" spans="1:11" x14ac:dyDescent="0.25">
      <c r="B78" s="74" t="s">
        <v>13</v>
      </c>
      <c r="C78" s="75">
        <v>0</v>
      </c>
      <c r="D78" s="75">
        <v>0</v>
      </c>
      <c r="E78" s="75">
        <v>0</v>
      </c>
      <c r="F78" s="76">
        <v>0</v>
      </c>
      <c r="G78" s="77">
        <v>0</v>
      </c>
      <c r="H78" s="21">
        <v>0</v>
      </c>
      <c r="I78" s="77">
        <v>0</v>
      </c>
    </row>
    <row r="79" spans="1:11" x14ac:dyDescent="0.25">
      <c r="B79" s="74" t="s">
        <v>14</v>
      </c>
      <c r="C79" s="75">
        <v>0</v>
      </c>
      <c r="D79" s="75">
        <v>0</v>
      </c>
      <c r="E79" s="75">
        <v>0</v>
      </c>
      <c r="F79" s="76">
        <v>0</v>
      </c>
      <c r="G79" s="77">
        <v>0</v>
      </c>
      <c r="H79" s="21">
        <v>0</v>
      </c>
      <c r="I79" s="77">
        <v>0</v>
      </c>
    </row>
    <row r="80" spans="1:11" x14ac:dyDescent="0.25">
      <c r="B80" s="78" t="s">
        <v>15</v>
      </c>
      <c r="C80" s="75">
        <f t="shared" ref="C80:I80" si="0">SUBTOTAL(9,C74:C79)</f>
        <v>0</v>
      </c>
      <c r="D80" s="75">
        <f t="shared" si="0"/>
        <v>0</v>
      </c>
      <c r="E80" s="75">
        <f t="shared" si="0"/>
        <v>1</v>
      </c>
      <c r="F80" s="76">
        <f t="shared" si="0"/>
        <v>67</v>
      </c>
      <c r="G80" s="79">
        <f t="shared" si="0"/>
        <v>1231390.5900000001</v>
      </c>
      <c r="H80" s="21">
        <f t="shared" si="0"/>
        <v>0</v>
      </c>
      <c r="I80" s="79">
        <f t="shared" si="0"/>
        <v>0</v>
      </c>
    </row>
  </sheetData>
  <autoFilter ref="A1:K70"/>
  <mergeCells count="1">
    <mergeCell ref="B72:I7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29" sqref="J29"/>
    </sheetView>
  </sheetViews>
  <sheetFormatPr defaultColWidth="21.7109375" defaultRowHeight="15" x14ac:dyDescent="0.25"/>
  <cols>
    <col min="1" max="1" width="19.7109375" bestFit="1" customWidth="1"/>
    <col min="2" max="2" width="17.85546875" bestFit="1" customWidth="1"/>
    <col min="4" max="4" width="14" bestFit="1" customWidth="1"/>
    <col min="5" max="5" width="10" bestFit="1" customWidth="1"/>
    <col min="6" max="6" width="15.85546875" bestFit="1" customWidth="1"/>
    <col min="7" max="7" width="19.42578125" bestFit="1" customWidth="1"/>
    <col min="8" max="8" width="15.42578125" bestFit="1" customWidth="1"/>
    <col min="9" max="9" width="12.7109375" bestFit="1" customWidth="1"/>
  </cols>
  <sheetData>
    <row r="1" spans="1:11" x14ac:dyDescent="0.25">
      <c r="A1" s="62" t="s">
        <v>519</v>
      </c>
      <c r="B1" s="62" t="s">
        <v>510</v>
      </c>
      <c r="C1" s="62" t="s">
        <v>511</v>
      </c>
      <c r="D1" s="10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102" t="s">
        <v>517</v>
      </c>
      <c r="J1" s="62" t="s">
        <v>518</v>
      </c>
      <c r="K1" s="62" t="s">
        <v>520</v>
      </c>
    </row>
    <row r="2" spans="1:11" ht="24" x14ac:dyDescent="0.25">
      <c r="A2" s="12" t="s">
        <v>53</v>
      </c>
      <c r="B2" s="12" t="s">
        <v>1051</v>
      </c>
      <c r="C2" s="12" t="s">
        <v>507</v>
      </c>
      <c r="D2" s="27">
        <v>1000</v>
      </c>
      <c r="E2" s="54">
        <v>3.9780000000000002</v>
      </c>
      <c r="F2" s="12" t="s">
        <v>55</v>
      </c>
      <c r="G2" s="12" t="s">
        <v>56</v>
      </c>
      <c r="H2" s="12" t="s">
        <v>57</v>
      </c>
      <c r="I2" s="26">
        <v>3978</v>
      </c>
      <c r="J2" s="12" t="s">
        <v>30</v>
      </c>
      <c r="K2" s="12" t="s">
        <v>4</v>
      </c>
    </row>
    <row r="3" spans="1:11" ht="24" x14ac:dyDescent="0.25">
      <c r="A3" s="12" t="s">
        <v>62</v>
      </c>
      <c r="B3" s="12" t="s">
        <v>63</v>
      </c>
      <c r="C3" s="12" t="s">
        <v>438</v>
      </c>
      <c r="D3" s="28">
        <v>6000</v>
      </c>
      <c r="E3" s="54">
        <v>3.5045000000000002</v>
      </c>
      <c r="F3" s="12" t="s">
        <v>57</v>
      </c>
      <c r="G3" s="12" t="s">
        <v>64</v>
      </c>
      <c r="H3" s="12" t="s">
        <v>65</v>
      </c>
      <c r="I3" s="26">
        <v>21027</v>
      </c>
      <c r="J3" s="12" t="s">
        <v>30</v>
      </c>
      <c r="K3" s="12" t="s">
        <v>5</v>
      </c>
    </row>
    <row r="4" spans="1:11" x14ac:dyDescent="0.25">
      <c r="A4" s="12" t="s">
        <v>70</v>
      </c>
      <c r="B4" s="12" t="s">
        <v>1052</v>
      </c>
      <c r="C4" s="12" t="s">
        <v>508</v>
      </c>
      <c r="D4" s="28">
        <v>366</v>
      </c>
      <c r="E4" s="54">
        <v>3.2450000000000001</v>
      </c>
      <c r="F4" s="12" t="s">
        <v>71</v>
      </c>
      <c r="G4" s="12" t="s">
        <v>72</v>
      </c>
      <c r="H4" s="12" t="s">
        <v>73</v>
      </c>
      <c r="I4" s="26">
        <v>1187.67</v>
      </c>
      <c r="J4" s="12" t="s">
        <v>30</v>
      </c>
      <c r="K4" s="12" t="s">
        <v>5</v>
      </c>
    </row>
    <row r="5" spans="1:11" x14ac:dyDescent="0.25">
      <c r="A5" s="12" t="s">
        <v>130</v>
      </c>
      <c r="B5" s="12" t="s">
        <v>1051</v>
      </c>
      <c r="C5" s="12" t="s">
        <v>450</v>
      </c>
      <c r="D5" s="56">
        <v>10250</v>
      </c>
      <c r="E5" s="54">
        <v>3.8180000000000001</v>
      </c>
      <c r="F5" s="12" t="s">
        <v>131</v>
      </c>
      <c r="G5" s="12" t="s">
        <v>790</v>
      </c>
      <c r="H5" s="12" t="s">
        <v>132</v>
      </c>
      <c r="I5" s="26">
        <v>39134.5</v>
      </c>
      <c r="J5" s="12" t="s">
        <v>30</v>
      </c>
      <c r="K5" s="12" t="s">
        <v>5</v>
      </c>
    </row>
    <row r="6" spans="1:11" x14ac:dyDescent="0.25">
      <c r="A6" s="12" t="s">
        <v>130</v>
      </c>
      <c r="B6" s="12" t="s">
        <v>1051</v>
      </c>
      <c r="C6" s="12" t="s">
        <v>450</v>
      </c>
      <c r="D6" s="56">
        <v>20000</v>
      </c>
      <c r="E6" s="54">
        <v>5.6050000000000004</v>
      </c>
      <c r="F6" s="12" t="s">
        <v>133</v>
      </c>
      <c r="G6" s="12" t="s">
        <v>134</v>
      </c>
      <c r="H6" s="12" t="s">
        <v>135</v>
      </c>
      <c r="I6" s="26">
        <v>112100.00000000001</v>
      </c>
      <c r="J6" s="12" t="s">
        <v>30</v>
      </c>
      <c r="K6" s="12" t="s">
        <v>5</v>
      </c>
    </row>
    <row r="7" spans="1:11" x14ac:dyDescent="0.25">
      <c r="A7" s="12" t="s">
        <v>374</v>
      </c>
      <c r="B7" s="12" t="s">
        <v>63</v>
      </c>
      <c r="C7" s="12" t="s">
        <v>490</v>
      </c>
      <c r="D7" s="58">
        <v>66834</v>
      </c>
      <c r="E7" s="54">
        <v>3.7759999999999998</v>
      </c>
      <c r="F7" s="12" t="s">
        <v>40</v>
      </c>
      <c r="G7" s="12" t="s">
        <v>375</v>
      </c>
      <c r="H7" s="12" t="s">
        <v>192</v>
      </c>
      <c r="I7" s="59">
        <v>252365.18399999998</v>
      </c>
      <c r="J7" s="12" t="s">
        <v>14</v>
      </c>
      <c r="K7" s="12" t="s">
        <v>5</v>
      </c>
    </row>
    <row r="8" spans="1:11" x14ac:dyDescent="0.25">
      <c r="A8" s="12" t="s">
        <v>407</v>
      </c>
      <c r="B8" s="12" t="s">
        <v>63</v>
      </c>
      <c r="C8" s="12" t="s">
        <v>499</v>
      </c>
      <c r="D8" s="28">
        <v>15000</v>
      </c>
      <c r="E8" s="54">
        <v>3.7759999999999998</v>
      </c>
      <c r="F8" s="12" t="s">
        <v>40</v>
      </c>
      <c r="G8" s="12" t="s">
        <v>408</v>
      </c>
      <c r="H8" s="12" t="s">
        <v>192</v>
      </c>
      <c r="I8" s="26">
        <v>56640</v>
      </c>
      <c r="J8" s="12" t="s">
        <v>393</v>
      </c>
      <c r="K8" s="12" t="s">
        <v>5</v>
      </c>
    </row>
    <row r="9" spans="1:11" ht="24" x14ac:dyDescent="0.25">
      <c r="A9" s="12" t="s">
        <v>415</v>
      </c>
      <c r="B9" s="12" t="s">
        <v>63</v>
      </c>
      <c r="C9" s="12" t="s">
        <v>502</v>
      </c>
      <c r="D9" s="28">
        <v>239</v>
      </c>
      <c r="E9" s="54">
        <v>3.2679999999999998</v>
      </c>
      <c r="F9" s="12" t="s">
        <v>205</v>
      </c>
      <c r="G9" s="12" t="s">
        <v>416</v>
      </c>
      <c r="H9" s="12" t="s">
        <v>207</v>
      </c>
      <c r="I9" s="26">
        <v>781.05199999999991</v>
      </c>
      <c r="J9" s="12" t="s">
        <v>393</v>
      </c>
      <c r="K9" s="12" t="s">
        <v>5</v>
      </c>
    </row>
    <row r="10" spans="1:11" x14ac:dyDescent="0.25">
      <c r="A10" s="51" t="s">
        <v>897</v>
      </c>
      <c r="B10" s="51">
        <v>8</v>
      </c>
      <c r="C10" s="51"/>
      <c r="D10" s="51"/>
      <c r="E10" s="51"/>
      <c r="F10" s="51"/>
      <c r="G10" s="50"/>
      <c r="H10" s="51"/>
      <c r="I10" s="106">
        <v>487213.4</v>
      </c>
      <c r="J10" s="51"/>
      <c r="K10" s="51"/>
    </row>
    <row r="12" spans="1:11" x14ac:dyDescent="0.25">
      <c r="B12" s="136" t="s">
        <v>898</v>
      </c>
      <c r="C12" s="136"/>
      <c r="D12" s="136"/>
      <c r="E12" s="136"/>
      <c r="F12" s="136"/>
      <c r="G12" s="136"/>
      <c r="H12" s="136"/>
      <c r="I12" s="136"/>
    </row>
    <row r="13" spans="1:11" ht="30" x14ac:dyDescent="0.25">
      <c r="B13" s="80" t="s">
        <v>1</v>
      </c>
      <c r="C13" s="80" t="s">
        <v>17</v>
      </c>
      <c r="D13" s="81" t="s">
        <v>3</v>
      </c>
      <c r="E13" s="80" t="s">
        <v>4</v>
      </c>
      <c r="F13" s="82" t="s">
        <v>5</v>
      </c>
      <c r="G13" s="82" t="s">
        <v>899</v>
      </c>
      <c r="H13" s="69" t="s">
        <v>6</v>
      </c>
      <c r="I13" s="82" t="s">
        <v>900</v>
      </c>
    </row>
    <row r="14" spans="1:11" x14ac:dyDescent="0.25">
      <c r="B14" s="74" t="s">
        <v>9</v>
      </c>
      <c r="C14" s="75">
        <v>0</v>
      </c>
      <c r="D14" s="75">
        <v>0</v>
      </c>
      <c r="E14" s="75">
        <v>0</v>
      </c>
      <c r="F14" s="76">
        <v>2</v>
      </c>
      <c r="G14" s="77">
        <v>57421.05</v>
      </c>
      <c r="H14" s="21">
        <v>0</v>
      </c>
      <c r="I14" s="77">
        <v>0</v>
      </c>
    </row>
    <row r="15" spans="1:11" x14ac:dyDescent="0.25">
      <c r="B15" s="74" t="s">
        <v>10</v>
      </c>
      <c r="C15" s="75">
        <v>0</v>
      </c>
      <c r="D15" s="75">
        <v>0</v>
      </c>
      <c r="E15" s="75">
        <v>0</v>
      </c>
      <c r="F15" s="76">
        <v>0</v>
      </c>
      <c r="G15" s="77">
        <v>0</v>
      </c>
      <c r="H15" s="21">
        <v>0</v>
      </c>
      <c r="I15" s="77">
        <v>0</v>
      </c>
    </row>
    <row r="16" spans="1:11" x14ac:dyDescent="0.25">
      <c r="B16" s="74" t="s">
        <v>11</v>
      </c>
      <c r="C16" s="75">
        <v>0</v>
      </c>
      <c r="D16" s="75">
        <v>0</v>
      </c>
      <c r="E16" s="75">
        <v>0</v>
      </c>
      <c r="F16" s="76">
        <v>0</v>
      </c>
      <c r="G16" s="77">
        <v>0</v>
      </c>
      <c r="H16" s="21">
        <v>0</v>
      </c>
      <c r="I16" s="77">
        <v>0</v>
      </c>
    </row>
    <row r="17" spans="2:9" x14ac:dyDescent="0.25">
      <c r="B17" s="74" t="s">
        <v>12</v>
      </c>
      <c r="C17" s="75">
        <v>0</v>
      </c>
      <c r="D17" s="75">
        <v>0</v>
      </c>
      <c r="E17" s="75">
        <v>1</v>
      </c>
      <c r="F17" s="76">
        <v>4</v>
      </c>
      <c r="G17" s="77">
        <v>177427.17</v>
      </c>
      <c r="H17" s="21">
        <v>0</v>
      </c>
      <c r="I17" s="77">
        <v>0</v>
      </c>
    </row>
    <row r="18" spans="2:9" x14ac:dyDescent="0.25">
      <c r="B18" s="74" t="s">
        <v>13</v>
      </c>
      <c r="C18" s="75">
        <v>0</v>
      </c>
      <c r="D18" s="75">
        <v>0</v>
      </c>
      <c r="E18" s="75">
        <v>0</v>
      </c>
      <c r="F18" s="76">
        <v>0</v>
      </c>
      <c r="G18" s="77">
        <v>0</v>
      </c>
      <c r="H18" s="21">
        <v>0</v>
      </c>
      <c r="I18" s="77">
        <v>0</v>
      </c>
    </row>
    <row r="19" spans="2:9" x14ac:dyDescent="0.25">
      <c r="B19" s="74" t="s">
        <v>14</v>
      </c>
      <c r="C19" s="75">
        <v>0</v>
      </c>
      <c r="D19" s="75">
        <v>0</v>
      </c>
      <c r="E19" s="75">
        <v>0</v>
      </c>
      <c r="F19" s="76">
        <v>1</v>
      </c>
      <c r="G19" s="77">
        <v>252365.18</v>
      </c>
      <c r="H19" s="21">
        <v>0</v>
      </c>
      <c r="I19" s="77">
        <v>0</v>
      </c>
    </row>
    <row r="20" spans="2:9" x14ac:dyDescent="0.25">
      <c r="B20" s="78" t="s">
        <v>15</v>
      </c>
      <c r="C20" s="75">
        <f t="shared" ref="C20:I20" si="0">SUBTOTAL(9,C14:C19)</f>
        <v>0</v>
      </c>
      <c r="D20" s="75">
        <f t="shared" si="0"/>
        <v>0</v>
      </c>
      <c r="E20" s="75">
        <f t="shared" si="0"/>
        <v>1</v>
      </c>
      <c r="F20" s="76">
        <f t="shared" si="0"/>
        <v>7</v>
      </c>
      <c r="G20" s="79">
        <f t="shared" si="0"/>
        <v>487213.4</v>
      </c>
      <c r="H20" s="21">
        <f t="shared" si="0"/>
        <v>0</v>
      </c>
      <c r="I20" s="79">
        <f t="shared" si="0"/>
        <v>0</v>
      </c>
    </row>
  </sheetData>
  <autoFilter ref="A1:K10"/>
  <mergeCells count="1">
    <mergeCell ref="B12:I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opLeftCell="J10" zoomScale="80" zoomScaleNormal="80" workbookViewId="0">
      <selection activeCell="R123" sqref="R123"/>
    </sheetView>
  </sheetViews>
  <sheetFormatPr defaultColWidth="27.140625" defaultRowHeight="15" x14ac:dyDescent="0.25"/>
  <cols>
    <col min="1" max="1" width="34.28515625" bestFit="1" customWidth="1"/>
    <col min="2" max="2" width="18.140625" bestFit="1" customWidth="1"/>
    <col min="3" max="3" width="38.5703125" bestFit="1" customWidth="1"/>
    <col min="4" max="4" width="28.140625" bestFit="1" customWidth="1"/>
    <col min="5" max="5" width="29.28515625" bestFit="1" customWidth="1"/>
    <col min="6" max="6" width="15" bestFit="1" customWidth="1"/>
    <col min="7" max="7" width="20.85546875" bestFit="1" customWidth="1"/>
    <col min="8" max="8" width="20.7109375" bestFit="1" customWidth="1"/>
    <col min="9" max="9" width="10.28515625" style="38" bestFit="1" customWidth="1"/>
    <col min="10" max="10" width="16.5703125" style="34" bestFit="1" customWidth="1"/>
    <col min="11" max="11" width="33.85546875" bestFit="1" customWidth="1"/>
  </cols>
  <sheetData>
    <row r="1" spans="1:19" x14ac:dyDescent="0.25">
      <c r="A1" s="25" t="s">
        <v>851</v>
      </c>
      <c r="B1" s="25" t="s">
        <v>775</v>
      </c>
      <c r="C1" s="25" t="s">
        <v>777</v>
      </c>
      <c r="D1" s="25" t="s">
        <v>774</v>
      </c>
      <c r="E1" s="25" t="s">
        <v>773</v>
      </c>
      <c r="F1" s="25" t="s">
        <v>772</v>
      </c>
      <c r="G1" s="25" t="s">
        <v>771</v>
      </c>
      <c r="H1" s="25" t="s">
        <v>770</v>
      </c>
      <c r="I1" s="36" t="s">
        <v>769</v>
      </c>
      <c r="J1" s="33" t="s">
        <v>768</v>
      </c>
      <c r="K1" s="25" t="s">
        <v>767</v>
      </c>
      <c r="L1" s="25" t="s">
        <v>766</v>
      </c>
      <c r="M1" s="25" t="s">
        <v>765</v>
      </c>
      <c r="N1" s="25" t="s">
        <v>764</v>
      </c>
      <c r="O1" s="25" t="s">
        <v>763</v>
      </c>
      <c r="P1" s="25" t="s">
        <v>762</v>
      </c>
      <c r="Q1" s="25" t="s">
        <v>761</v>
      </c>
      <c r="R1" s="25" t="s">
        <v>760</v>
      </c>
      <c r="S1" s="25" t="s">
        <v>944</v>
      </c>
    </row>
    <row r="2" spans="1:19" x14ac:dyDescent="0.25">
      <c r="A2" s="22" t="s">
        <v>759</v>
      </c>
      <c r="B2" s="22" t="s">
        <v>37</v>
      </c>
      <c r="C2" s="22" t="s">
        <v>757</v>
      </c>
      <c r="D2" s="22" t="s">
        <v>791</v>
      </c>
      <c r="E2" s="22" t="s">
        <v>6</v>
      </c>
      <c r="F2" s="24">
        <v>42419</v>
      </c>
      <c r="G2" s="22" t="s">
        <v>537</v>
      </c>
      <c r="H2" s="30">
        <v>121500</v>
      </c>
      <c r="I2" s="40">
        <v>3.7</v>
      </c>
      <c r="J2" s="31">
        <f>H2*I2</f>
        <v>449550</v>
      </c>
      <c r="K2" s="22" t="s">
        <v>879</v>
      </c>
      <c r="L2" s="22" t="s">
        <v>543</v>
      </c>
      <c r="M2" s="24">
        <v>42422</v>
      </c>
      <c r="N2" s="24">
        <v>42432</v>
      </c>
      <c r="O2" s="24">
        <v>42433</v>
      </c>
      <c r="P2" s="22">
        <v>1</v>
      </c>
      <c r="Q2" s="23">
        <v>58000</v>
      </c>
      <c r="R2" s="42" t="s">
        <v>535</v>
      </c>
      <c r="S2" s="145"/>
    </row>
    <row r="3" spans="1:19" ht="30" x14ac:dyDescent="0.25">
      <c r="A3" s="22" t="s">
        <v>756</v>
      </c>
      <c r="B3" s="22" t="s">
        <v>1053</v>
      </c>
      <c r="C3" s="22" t="s">
        <v>755</v>
      </c>
      <c r="D3" s="22" t="s">
        <v>791</v>
      </c>
      <c r="E3" s="22" t="s">
        <v>6</v>
      </c>
      <c r="F3" s="24">
        <v>42614</v>
      </c>
      <c r="G3" s="22" t="s">
        <v>537</v>
      </c>
      <c r="H3" s="30">
        <v>20</v>
      </c>
      <c r="I3" s="40">
        <v>3.7</v>
      </c>
      <c r="J3" s="31">
        <f t="shared" ref="J3:J6" si="0">H3*I3</f>
        <v>74</v>
      </c>
      <c r="K3" s="22" t="s">
        <v>576</v>
      </c>
      <c r="L3" s="22" t="s">
        <v>536</v>
      </c>
      <c r="M3" s="22" t="s">
        <v>570</v>
      </c>
      <c r="N3" s="24">
        <v>42606</v>
      </c>
      <c r="O3" s="24">
        <v>42615</v>
      </c>
      <c r="P3" s="22">
        <v>9</v>
      </c>
      <c r="Q3" s="23">
        <v>1000</v>
      </c>
      <c r="R3" s="42" t="s">
        <v>535</v>
      </c>
      <c r="S3" s="146" t="s">
        <v>893</v>
      </c>
    </row>
    <row r="4" spans="1:19" ht="30" x14ac:dyDescent="0.25">
      <c r="A4" s="22" t="s">
        <v>754</v>
      </c>
      <c r="B4" s="22" t="s">
        <v>1053</v>
      </c>
      <c r="C4" s="22" t="s">
        <v>753</v>
      </c>
      <c r="D4" s="22" t="s">
        <v>791</v>
      </c>
      <c r="E4" s="22" t="s">
        <v>6</v>
      </c>
      <c r="F4" s="24">
        <v>42642</v>
      </c>
      <c r="G4" s="22" t="s">
        <v>537</v>
      </c>
      <c r="H4" s="30">
        <v>4710</v>
      </c>
      <c r="I4" s="40">
        <v>3.7</v>
      </c>
      <c r="J4" s="31">
        <f t="shared" si="0"/>
        <v>17427</v>
      </c>
      <c r="K4" s="22" t="s">
        <v>744</v>
      </c>
      <c r="L4" s="22" t="s">
        <v>536</v>
      </c>
      <c r="M4" s="24">
        <v>42650</v>
      </c>
      <c r="N4" s="24">
        <v>42678</v>
      </c>
      <c r="O4" s="24">
        <v>42678</v>
      </c>
      <c r="P4" s="22">
        <v>0</v>
      </c>
      <c r="Q4" s="23">
        <v>12200</v>
      </c>
      <c r="R4" s="42" t="s">
        <v>535</v>
      </c>
      <c r="S4" s="145"/>
    </row>
    <row r="5" spans="1:19" ht="30" x14ac:dyDescent="0.25">
      <c r="A5" s="22" t="s">
        <v>752</v>
      </c>
      <c r="B5" s="22" t="s">
        <v>1053</v>
      </c>
      <c r="C5" s="22" t="s">
        <v>751</v>
      </c>
      <c r="D5" s="22" t="s">
        <v>791</v>
      </c>
      <c r="E5" s="22" t="s">
        <v>6</v>
      </c>
      <c r="F5" s="24">
        <v>42653</v>
      </c>
      <c r="G5" s="22" t="s">
        <v>537</v>
      </c>
      <c r="H5" s="30">
        <v>20</v>
      </c>
      <c r="I5" s="40">
        <v>3.7</v>
      </c>
      <c r="J5" s="31">
        <f t="shared" si="0"/>
        <v>74</v>
      </c>
      <c r="K5" s="22" t="s">
        <v>750</v>
      </c>
      <c r="L5" s="22" t="s">
        <v>539</v>
      </c>
      <c r="M5" s="24">
        <v>42656</v>
      </c>
      <c r="N5" s="24">
        <v>42669</v>
      </c>
      <c r="O5" s="24">
        <v>42670</v>
      </c>
      <c r="P5" s="22">
        <v>1</v>
      </c>
      <c r="Q5" s="22">
        <v>0.35</v>
      </c>
      <c r="R5" s="42" t="s">
        <v>535</v>
      </c>
      <c r="S5" s="145"/>
    </row>
    <row r="6" spans="1:19" ht="30" x14ac:dyDescent="0.25">
      <c r="A6" s="22" t="s">
        <v>749</v>
      </c>
      <c r="B6" s="22" t="s">
        <v>1053</v>
      </c>
      <c r="C6" s="22" t="s">
        <v>506</v>
      </c>
      <c r="D6" s="22" t="s">
        <v>791</v>
      </c>
      <c r="E6" s="22" t="s">
        <v>6</v>
      </c>
      <c r="F6" s="24">
        <v>42717</v>
      </c>
      <c r="G6" s="22" t="s">
        <v>537</v>
      </c>
      <c r="H6" s="30">
        <v>1000</v>
      </c>
      <c r="I6" s="40">
        <v>3.7</v>
      </c>
      <c r="J6" s="31">
        <f t="shared" si="0"/>
        <v>3700</v>
      </c>
      <c r="K6" s="22" t="s">
        <v>876</v>
      </c>
      <c r="L6" s="22" t="s">
        <v>539</v>
      </c>
      <c r="M6" s="24">
        <v>42723</v>
      </c>
      <c r="N6" s="24">
        <v>42725</v>
      </c>
      <c r="O6" s="24">
        <v>42730</v>
      </c>
      <c r="P6" s="22">
        <v>5</v>
      </c>
      <c r="Q6" s="23">
        <v>1000</v>
      </c>
      <c r="R6" s="42" t="s">
        <v>535</v>
      </c>
      <c r="S6" s="145"/>
    </row>
    <row r="7" spans="1:19" ht="30" x14ac:dyDescent="0.25">
      <c r="A7" s="22" t="s">
        <v>852</v>
      </c>
      <c r="B7" s="22" t="s">
        <v>1059</v>
      </c>
      <c r="C7" s="22" t="s">
        <v>486</v>
      </c>
      <c r="D7" s="22" t="s">
        <v>382</v>
      </c>
      <c r="E7" s="22" t="s">
        <v>5</v>
      </c>
      <c r="F7" s="24">
        <v>42411</v>
      </c>
      <c r="G7" s="22" t="s">
        <v>537</v>
      </c>
      <c r="H7" s="30">
        <v>9500</v>
      </c>
      <c r="I7" s="37">
        <v>3.649</v>
      </c>
      <c r="J7" s="31">
        <v>34665.5</v>
      </c>
      <c r="K7" s="22" t="s">
        <v>877</v>
      </c>
      <c r="L7" s="22" t="s">
        <v>536</v>
      </c>
      <c r="M7" s="24">
        <v>42471</v>
      </c>
      <c r="N7" s="24">
        <v>42649</v>
      </c>
      <c r="O7" s="24">
        <v>42675</v>
      </c>
      <c r="P7" s="22">
        <v>26</v>
      </c>
      <c r="Q7" s="23">
        <v>27000</v>
      </c>
      <c r="R7" s="42" t="s">
        <v>535</v>
      </c>
      <c r="S7" s="145"/>
    </row>
    <row r="8" spans="1:19" ht="60" x14ac:dyDescent="0.25">
      <c r="A8" s="22" t="s">
        <v>853</v>
      </c>
      <c r="B8" s="22" t="s">
        <v>1059</v>
      </c>
      <c r="C8" s="22" t="s">
        <v>748</v>
      </c>
      <c r="D8" s="22" t="s">
        <v>382</v>
      </c>
      <c r="E8" s="22" t="s">
        <v>4</v>
      </c>
      <c r="F8" s="24">
        <v>42334</v>
      </c>
      <c r="G8" s="22" t="s">
        <v>537</v>
      </c>
      <c r="H8" s="30">
        <v>24600</v>
      </c>
      <c r="I8" s="37">
        <v>3.9769999999999999</v>
      </c>
      <c r="J8" s="31">
        <v>97834.2</v>
      </c>
      <c r="K8" s="22" t="s">
        <v>878</v>
      </c>
      <c r="L8" s="22" t="s">
        <v>543</v>
      </c>
      <c r="M8" s="24">
        <v>42008</v>
      </c>
      <c r="N8" s="24">
        <v>42443</v>
      </c>
      <c r="O8" s="24">
        <v>42447</v>
      </c>
      <c r="P8" s="22">
        <v>4</v>
      </c>
      <c r="Q8" s="23">
        <v>54000</v>
      </c>
      <c r="R8" s="42" t="s">
        <v>535</v>
      </c>
      <c r="S8" s="145"/>
    </row>
    <row r="9" spans="1:19" ht="30" x14ac:dyDescent="0.25">
      <c r="A9" s="22" t="s">
        <v>747</v>
      </c>
      <c r="B9" s="22" t="s">
        <v>1059</v>
      </c>
      <c r="C9" s="22" t="s">
        <v>746</v>
      </c>
      <c r="D9" s="22" t="s">
        <v>791</v>
      </c>
      <c r="E9" s="22" t="s">
        <v>6</v>
      </c>
      <c r="F9" s="24">
        <v>42446</v>
      </c>
      <c r="G9" s="22" t="s">
        <v>537</v>
      </c>
      <c r="H9" s="30">
        <v>1025</v>
      </c>
      <c r="I9" s="40">
        <v>3.7</v>
      </c>
      <c r="J9" s="31">
        <f>H9*I9</f>
        <v>3792.5</v>
      </c>
      <c r="K9" s="22" t="s">
        <v>745</v>
      </c>
      <c r="L9" s="22" t="s">
        <v>536</v>
      </c>
      <c r="M9" s="24">
        <v>42447</v>
      </c>
      <c r="N9" s="24">
        <v>42435</v>
      </c>
      <c r="O9" s="24">
        <v>42447</v>
      </c>
      <c r="P9" s="22">
        <v>12</v>
      </c>
      <c r="Q9" s="23">
        <v>19000</v>
      </c>
      <c r="R9" s="42" t="s">
        <v>535</v>
      </c>
      <c r="S9" s="145"/>
    </row>
    <row r="10" spans="1:19" ht="30" x14ac:dyDescent="0.25">
      <c r="A10" s="22" t="s">
        <v>854</v>
      </c>
      <c r="B10" s="22" t="s">
        <v>1059</v>
      </c>
      <c r="C10" s="22" t="s">
        <v>491</v>
      </c>
      <c r="D10" s="22" t="s">
        <v>14</v>
      </c>
      <c r="E10" s="22" t="s">
        <v>5</v>
      </c>
      <c r="F10" s="24">
        <v>42556</v>
      </c>
      <c r="G10" s="22" t="s">
        <v>537</v>
      </c>
      <c r="H10" s="30">
        <v>560</v>
      </c>
      <c r="I10" s="37">
        <v>3.24</v>
      </c>
      <c r="J10" s="31">
        <v>1814.4</v>
      </c>
      <c r="K10" s="22" t="s">
        <v>744</v>
      </c>
      <c r="L10" s="22" t="s">
        <v>536</v>
      </c>
      <c r="M10" s="24">
        <v>42564</v>
      </c>
      <c r="N10" s="24">
        <v>42627</v>
      </c>
      <c r="O10" s="24">
        <v>42634</v>
      </c>
      <c r="P10" s="22">
        <v>7</v>
      </c>
      <c r="Q10" s="23">
        <v>5000</v>
      </c>
      <c r="R10" s="42" t="s">
        <v>535</v>
      </c>
      <c r="S10" s="145"/>
    </row>
    <row r="11" spans="1:19" ht="30" x14ac:dyDescent="0.25">
      <c r="A11" s="22" t="s">
        <v>855</v>
      </c>
      <c r="B11" s="22" t="s">
        <v>1059</v>
      </c>
      <c r="C11" s="22" t="s">
        <v>487</v>
      </c>
      <c r="D11" s="22" t="s">
        <v>743</v>
      </c>
      <c r="E11" s="22" t="s">
        <v>5</v>
      </c>
      <c r="F11" s="24">
        <v>42569</v>
      </c>
      <c r="G11" s="22" t="s">
        <v>537</v>
      </c>
      <c r="H11" s="30">
        <v>3780</v>
      </c>
      <c r="I11" s="37">
        <v>2.4500000000000002</v>
      </c>
      <c r="J11" s="31">
        <v>9261</v>
      </c>
      <c r="K11" s="22" t="s">
        <v>742</v>
      </c>
      <c r="L11" s="22" t="s">
        <v>536</v>
      </c>
      <c r="M11" s="24">
        <v>42613</v>
      </c>
      <c r="N11" s="24">
        <v>42643</v>
      </c>
      <c r="O11" s="24">
        <v>42670</v>
      </c>
      <c r="P11" s="22">
        <v>27</v>
      </c>
      <c r="Q11" s="23">
        <v>8200</v>
      </c>
      <c r="R11" s="42" t="s">
        <v>535</v>
      </c>
      <c r="S11" s="145"/>
    </row>
    <row r="12" spans="1:19" ht="30" x14ac:dyDescent="0.25">
      <c r="A12" s="22" t="s">
        <v>856</v>
      </c>
      <c r="B12" s="22" t="s">
        <v>1059</v>
      </c>
      <c r="C12" s="22" t="s">
        <v>488</v>
      </c>
      <c r="D12" s="22" t="s">
        <v>9</v>
      </c>
      <c r="E12" s="22" t="s">
        <v>4</v>
      </c>
      <c r="F12" s="24">
        <v>42627</v>
      </c>
      <c r="G12" s="22" t="s">
        <v>537</v>
      </c>
      <c r="H12" s="32">
        <v>767.05</v>
      </c>
      <c r="I12" s="37">
        <v>3.46</v>
      </c>
      <c r="J12" s="31">
        <v>2653.99</v>
      </c>
      <c r="K12" s="22" t="s">
        <v>880</v>
      </c>
      <c r="L12" s="22" t="s">
        <v>543</v>
      </c>
      <c r="M12" s="24">
        <v>42635</v>
      </c>
      <c r="N12" s="24">
        <v>42655</v>
      </c>
      <c r="O12" s="24">
        <v>42657</v>
      </c>
      <c r="P12" s="22">
        <v>2</v>
      </c>
      <c r="Q12" s="23">
        <v>1000</v>
      </c>
      <c r="R12" s="42" t="s">
        <v>535</v>
      </c>
      <c r="S12" s="145"/>
    </row>
    <row r="13" spans="1:19" ht="30" x14ac:dyDescent="0.25">
      <c r="A13" s="22" t="s">
        <v>857</v>
      </c>
      <c r="B13" s="22" t="s">
        <v>901</v>
      </c>
      <c r="C13" s="22" t="s">
        <v>501</v>
      </c>
      <c r="D13" s="22" t="s">
        <v>9</v>
      </c>
      <c r="E13" s="22" t="s">
        <v>4</v>
      </c>
      <c r="F13" s="24">
        <v>42359</v>
      </c>
      <c r="G13" s="22" t="s">
        <v>537</v>
      </c>
      <c r="H13" s="30">
        <v>52695</v>
      </c>
      <c r="I13" s="37">
        <v>3.26</v>
      </c>
      <c r="J13" s="31">
        <v>171785.7</v>
      </c>
      <c r="K13" s="22" t="s">
        <v>740</v>
      </c>
      <c r="L13" s="22" t="s">
        <v>536</v>
      </c>
      <c r="M13" s="24">
        <v>42431</v>
      </c>
      <c r="N13" s="24">
        <v>42468</v>
      </c>
      <c r="O13" s="24">
        <v>42501</v>
      </c>
      <c r="P13" s="22">
        <v>33</v>
      </c>
      <c r="Q13" s="23">
        <v>151000</v>
      </c>
      <c r="R13" s="42" t="s">
        <v>535</v>
      </c>
      <c r="S13" s="145"/>
    </row>
    <row r="14" spans="1:19" ht="45" x14ac:dyDescent="0.25">
      <c r="A14" s="22" t="s">
        <v>739</v>
      </c>
      <c r="B14" s="22" t="s">
        <v>901</v>
      </c>
      <c r="C14" s="22" t="s">
        <v>491</v>
      </c>
      <c r="D14" s="22" t="s">
        <v>791</v>
      </c>
      <c r="E14" s="22" t="s">
        <v>6</v>
      </c>
      <c r="F14" s="24">
        <v>42487</v>
      </c>
      <c r="G14" s="22" t="s">
        <v>537</v>
      </c>
      <c r="H14" s="30">
        <v>36</v>
      </c>
      <c r="I14" s="40">
        <v>3.7</v>
      </c>
      <c r="J14" s="31">
        <f t="shared" ref="J14:J21" si="1">H14*I14</f>
        <v>133.20000000000002</v>
      </c>
      <c r="K14" s="22" t="s">
        <v>738</v>
      </c>
      <c r="L14" s="22" t="s">
        <v>539</v>
      </c>
      <c r="M14" s="24">
        <v>42503</v>
      </c>
      <c r="N14" s="24">
        <v>42518</v>
      </c>
      <c r="O14" s="24">
        <v>42537</v>
      </c>
      <c r="P14" s="22">
        <v>19</v>
      </c>
      <c r="Q14" s="23">
        <v>55000</v>
      </c>
      <c r="R14" s="42" t="s">
        <v>535</v>
      </c>
      <c r="S14" s="145"/>
    </row>
    <row r="15" spans="1:19" ht="45" x14ac:dyDescent="0.25">
      <c r="A15" s="22" t="s">
        <v>737</v>
      </c>
      <c r="B15" s="22" t="s">
        <v>901</v>
      </c>
      <c r="C15" s="22" t="s">
        <v>733</v>
      </c>
      <c r="D15" s="22" t="s">
        <v>791</v>
      </c>
      <c r="E15" s="22" t="s">
        <v>6</v>
      </c>
      <c r="F15" s="24">
        <v>42499</v>
      </c>
      <c r="G15" s="22" t="s">
        <v>537</v>
      </c>
      <c r="H15" s="30">
        <v>378</v>
      </c>
      <c r="I15" s="40">
        <v>3.7</v>
      </c>
      <c r="J15" s="31">
        <f t="shared" si="1"/>
        <v>1398.6000000000001</v>
      </c>
      <c r="K15" s="22" t="s">
        <v>736</v>
      </c>
      <c r="L15" s="22" t="s">
        <v>543</v>
      </c>
      <c r="M15" s="24">
        <v>42503</v>
      </c>
      <c r="N15" s="24">
        <v>42533</v>
      </c>
      <c r="O15" s="24">
        <v>42537</v>
      </c>
      <c r="P15" s="22">
        <v>4</v>
      </c>
      <c r="Q15" s="23">
        <v>40000</v>
      </c>
      <c r="R15" s="42" t="s">
        <v>535</v>
      </c>
      <c r="S15" s="145"/>
    </row>
    <row r="16" spans="1:19" ht="30" x14ac:dyDescent="0.25">
      <c r="A16" s="22" t="s">
        <v>735</v>
      </c>
      <c r="B16" s="22" t="s">
        <v>901</v>
      </c>
      <c r="C16" s="22" t="s">
        <v>733</v>
      </c>
      <c r="D16" s="22" t="s">
        <v>791</v>
      </c>
      <c r="E16" s="22" t="s">
        <v>6</v>
      </c>
      <c r="F16" s="24">
        <v>42608</v>
      </c>
      <c r="G16" s="22" t="s">
        <v>537</v>
      </c>
      <c r="H16" s="30">
        <v>82524.53</v>
      </c>
      <c r="I16" s="40">
        <v>3.7</v>
      </c>
      <c r="J16" s="31">
        <f t="shared" si="1"/>
        <v>305340.761</v>
      </c>
      <c r="K16" s="22" t="s">
        <v>732</v>
      </c>
      <c r="L16" s="22" t="s">
        <v>543</v>
      </c>
      <c r="M16" s="24">
        <v>42670</v>
      </c>
      <c r="N16" s="24">
        <v>42704</v>
      </c>
      <c r="O16" s="24">
        <v>42710</v>
      </c>
      <c r="P16" s="22">
        <v>6</v>
      </c>
      <c r="Q16" s="23">
        <v>403000</v>
      </c>
      <c r="R16" s="42" t="s">
        <v>535</v>
      </c>
      <c r="S16" s="145"/>
    </row>
    <row r="17" spans="1:19" ht="30" x14ac:dyDescent="0.25">
      <c r="A17" s="22" t="s">
        <v>731</v>
      </c>
      <c r="B17" s="22" t="s">
        <v>1054</v>
      </c>
      <c r="C17" s="22" t="s">
        <v>730</v>
      </c>
      <c r="D17" s="22" t="s">
        <v>791</v>
      </c>
      <c r="E17" s="22" t="s">
        <v>6</v>
      </c>
      <c r="F17" s="24">
        <v>42460</v>
      </c>
      <c r="G17" s="22" t="s">
        <v>537</v>
      </c>
      <c r="H17" s="30">
        <v>81.5</v>
      </c>
      <c r="I17" s="40">
        <v>3.7</v>
      </c>
      <c r="J17" s="31">
        <f t="shared" si="1"/>
        <v>301.55</v>
      </c>
      <c r="K17" s="22" t="s">
        <v>651</v>
      </c>
      <c r="L17" s="22" t="s">
        <v>536</v>
      </c>
      <c r="M17" s="24">
        <v>42475</v>
      </c>
      <c r="N17" s="24">
        <v>42487</v>
      </c>
      <c r="O17" s="24">
        <v>42496</v>
      </c>
      <c r="P17" s="22">
        <v>9</v>
      </c>
      <c r="Q17" s="23">
        <v>27500</v>
      </c>
      <c r="R17" s="42" t="s">
        <v>535</v>
      </c>
      <c r="S17" s="145"/>
    </row>
    <row r="18" spans="1:19" ht="30" x14ac:dyDescent="0.25">
      <c r="A18" s="22" t="s">
        <v>729</v>
      </c>
      <c r="B18" s="22" t="s">
        <v>1054</v>
      </c>
      <c r="C18" s="22" t="s">
        <v>728</v>
      </c>
      <c r="D18" s="22" t="s">
        <v>791</v>
      </c>
      <c r="E18" s="22" t="s">
        <v>6</v>
      </c>
      <c r="F18" s="24">
        <v>42541</v>
      </c>
      <c r="G18" s="22" t="s">
        <v>537</v>
      </c>
      <c r="H18" s="30">
        <v>10</v>
      </c>
      <c r="I18" s="40">
        <v>3.7</v>
      </c>
      <c r="J18" s="31">
        <f t="shared" si="1"/>
        <v>37</v>
      </c>
      <c r="K18" s="22" t="s">
        <v>792</v>
      </c>
      <c r="L18" s="22" t="s">
        <v>543</v>
      </c>
      <c r="M18" s="24">
        <v>42550</v>
      </c>
      <c r="N18" s="24">
        <v>42554</v>
      </c>
      <c r="O18" s="24">
        <v>42559</v>
      </c>
      <c r="P18" s="22">
        <v>5</v>
      </c>
      <c r="Q18" s="23">
        <v>3000</v>
      </c>
      <c r="R18" s="42" t="s">
        <v>535</v>
      </c>
      <c r="S18" s="145"/>
    </row>
    <row r="19" spans="1:19" x14ac:dyDescent="0.25">
      <c r="A19" s="22" t="s">
        <v>727</v>
      </c>
      <c r="B19" s="22" t="s">
        <v>1054</v>
      </c>
      <c r="C19" s="22" t="s">
        <v>726</v>
      </c>
      <c r="D19" s="22" t="s">
        <v>791</v>
      </c>
      <c r="E19" s="22" t="s">
        <v>6</v>
      </c>
      <c r="F19" s="24">
        <v>42536</v>
      </c>
      <c r="G19" s="22" t="s">
        <v>537</v>
      </c>
      <c r="H19" s="30">
        <v>56.25</v>
      </c>
      <c r="I19" s="40">
        <v>3.7</v>
      </c>
      <c r="J19" s="31">
        <f t="shared" si="1"/>
        <v>208.125</v>
      </c>
      <c r="K19" s="22" t="s">
        <v>651</v>
      </c>
      <c r="L19" s="22" t="s">
        <v>543</v>
      </c>
      <c r="M19" s="24">
        <v>42549</v>
      </c>
      <c r="N19" s="24">
        <v>42557</v>
      </c>
      <c r="O19" s="24">
        <v>42564</v>
      </c>
      <c r="P19" s="22">
        <v>7</v>
      </c>
      <c r="Q19" s="23">
        <v>27400</v>
      </c>
      <c r="R19" s="42" t="s">
        <v>535</v>
      </c>
      <c r="S19" s="145"/>
    </row>
    <row r="20" spans="1:19" ht="30" x14ac:dyDescent="0.25">
      <c r="A20" s="22" t="s">
        <v>725</v>
      </c>
      <c r="B20" s="22" t="s">
        <v>1054</v>
      </c>
      <c r="C20" s="22" t="s">
        <v>544</v>
      </c>
      <c r="D20" s="22" t="s">
        <v>791</v>
      </c>
      <c r="E20" s="22" t="s">
        <v>6</v>
      </c>
      <c r="F20" s="24">
        <v>42549</v>
      </c>
      <c r="G20" s="22" t="s">
        <v>537</v>
      </c>
      <c r="H20" s="30">
        <v>695</v>
      </c>
      <c r="I20" s="40">
        <v>3.7</v>
      </c>
      <c r="J20" s="31">
        <f t="shared" si="1"/>
        <v>2571.5</v>
      </c>
      <c r="K20" s="22" t="s">
        <v>723</v>
      </c>
      <c r="L20" s="22" t="s">
        <v>536</v>
      </c>
      <c r="M20" s="24">
        <v>42552</v>
      </c>
      <c r="N20" s="24">
        <v>42563</v>
      </c>
      <c r="O20" s="24">
        <v>42565</v>
      </c>
      <c r="P20" s="22">
        <v>2</v>
      </c>
      <c r="Q20" s="23">
        <v>17000</v>
      </c>
      <c r="R20" s="42" t="s">
        <v>535</v>
      </c>
      <c r="S20" s="145"/>
    </row>
    <row r="21" spans="1:19" x14ac:dyDescent="0.25">
      <c r="A21" s="22" t="s">
        <v>722</v>
      </c>
      <c r="B21" s="22" t="s">
        <v>1055</v>
      </c>
      <c r="C21" s="22" t="s">
        <v>721</v>
      </c>
      <c r="D21" s="22" t="s">
        <v>791</v>
      </c>
      <c r="E21" s="22" t="s">
        <v>6</v>
      </c>
      <c r="F21" s="24">
        <v>42479</v>
      </c>
      <c r="G21" s="22" t="s">
        <v>537</v>
      </c>
      <c r="H21" s="30">
        <v>1</v>
      </c>
      <c r="I21" s="40">
        <v>3.7</v>
      </c>
      <c r="J21" s="31">
        <f t="shared" si="1"/>
        <v>3.7</v>
      </c>
      <c r="K21" s="22" t="s">
        <v>793</v>
      </c>
      <c r="L21" s="22" t="s">
        <v>543</v>
      </c>
      <c r="M21" s="24">
        <v>42521</v>
      </c>
      <c r="N21" s="24">
        <v>42530</v>
      </c>
      <c r="O21" s="24">
        <v>42535</v>
      </c>
      <c r="P21" s="22">
        <v>5</v>
      </c>
      <c r="Q21" s="23">
        <v>1000</v>
      </c>
      <c r="R21" s="42" t="s">
        <v>535</v>
      </c>
      <c r="S21" s="145"/>
    </row>
    <row r="22" spans="1:19" ht="45" x14ac:dyDescent="0.25">
      <c r="A22" s="22" t="s">
        <v>858</v>
      </c>
      <c r="B22" s="22" t="s">
        <v>19</v>
      </c>
      <c r="C22" s="22" t="s">
        <v>494</v>
      </c>
      <c r="D22" s="22" t="s">
        <v>382</v>
      </c>
      <c r="E22" s="22" t="s">
        <v>4</v>
      </c>
      <c r="F22" s="24">
        <v>42376</v>
      </c>
      <c r="G22" s="22" t="s">
        <v>537</v>
      </c>
      <c r="H22" s="30">
        <v>58000</v>
      </c>
      <c r="I22" s="37">
        <v>4.1116999999999999</v>
      </c>
      <c r="J22" s="31">
        <v>238478.6</v>
      </c>
      <c r="K22" s="22" t="s">
        <v>881</v>
      </c>
      <c r="L22" s="22" t="s">
        <v>543</v>
      </c>
      <c r="M22" s="24">
        <v>42468</v>
      </c>
      <c r="N22" s="24">
        <v>42488</v>
      </c>
      <c r="O22" s="24">
        <v>42492</v>
      </c>
      <c r="P22" s="22">
        <v>4</v>
      </c>
      <c r="Q22" s="23">
        <v>146500</v>
      </c>
      <c r="R22" s="42" t="s">
        <v>535</v>
      </c>
      <c r="S22" s="145"/>
    </row>
    <row r="23" spans="1:19" ht="30" x14ac:dyDescent="0.25">
      <c r="A23" s="22" t="s">
        <v>859</v>
      </c>
      <c r="B23" s="22" t="s">
        <v>19</v>
      </c>
      <c r="C23" s="22" t="s">
        <v>493</v>
      </c>
      <c r="D23" s="22" t="s">
        <v>382</v>
      </c>
      <c r="E23" s="22" t="s">
        <v>4</v>
      </c>
      <c r="F23" s="24">
        <v>42213</v>
      </c>
      <c r="G23" s="22" t="s">
        <v>537</v>
      </c>
      <c r="H23" s="30">
        <v>393000</v>
      </c>
      <c r="I23" s="37">
        <v>3.9</v>
      </c>
      <c r="J23" s="31">
        <v>1532700</v>
      </c>
      <c r="K23" s="22" t="s">
        <v>720</v>
      </c>
      <c r="L23" s="22" t="s">
        <v>536</v>
      </c>
      <c r="M23" s="24">
        <v>42416</v>
      </c>
      <c r="N23" s="24">
        <v>42463</v>
      </c>
      <c r="O23" s="24">
        <v>42473</v>
      </c>
      <c r="P23" s="22">
        <v>10</v>
      </c>
      <c r="Q23" s="23">
        <v>981000</v>
      </c>
      <c r="R23" s="42" t="s">
        <v>535</v>
      </c>
      <c r="S23" s="145"/>
    </row>
    <row r="24" spans="1:19" ht="30" x14ac:dyDescent="0.25">
      <c r="A24" s="22" t="s">
        <v>860</v>
      </c>
      <c r="B24" s="22" t="s">
        <v>19</v>
      </c>
      <c r="C24" s="22" t="s">
        <v>489</v>
      </c>
      <c r="D24" s="22" t="s">
        <v>14</v>
      </c>
      <c r="E24" s="22" t="s">
        <v>4</v>
      </c>
      <c r="F24" s="24">
        <v>42394</v>
      </c>
      <c r="G24" s="22" t="s">
        <v>537</v>
      </c>
      <c r="H24" s="30">
        <v>190000</v>
      </c>
      <c r="I24" s="37">
        <v>4.0068999999999999</v>
      </c>
      <c r="J24" s="31">
        <v>761311</v>
      </c>
      <c r="K24" s="22" t="s">
        <v>719</v>
      </c>
      <c r="L24" s="22" t="s">
        <v>536</v>
      </c>
      <c r="M24" s="24">
        <v>42403</v>
      </c>
      <c r="N24" s="24">
        <v>42429</v>
      </c>
      <c r="O24" s="24">
        <v>42430</v>
      </c>
      <c r="P24" s="22">
        <v>1</v>
      </c>
      <c r="Q24" s="23">
        <v>214090</v>
      </c>
      <c r="R24" s="42" t="s">
        <v>535</v>
      </c>
      <c r="S24" s="145"/>
    </row>
    <row r="25" spans="1:19" ht="30" x14ac:dyDescent="0.25">
      <c r="A25" s="22" t="s">
        <v>718</v>
      </c>
      <c r="B25" s="22" t="s">
        <v>1056</v>
      </c>
      <c r="C25" s="22" t="s">
        <v>716</v>
      </c>
      <c r="D25" s="22" t="s">
        <v>791</v>
      </c>
      <c r="E25" s="22" t="s">
        <v>6</v>
      </c>
      <c r="F25" s="24">
        <v>42663</v>
      </c>
      <c r="G25" s="22" t="s">
        <v>537</v>
      </c>
      <c r="H25" s="30">
        <v>130000</v>
      </c>
      <c r="I25" s="40">
        <v>3.7</v>
      </c>
      <c r="J25" s="31">
        <f t="shared" ref="J25:J51" si="2">H25*I25</f>
        <v>481000</v>
      </c>
      <c r="K25" s="22" t="s">
        <v>794</v>
      </c>
      <c r="L25" s="22" t="s">
        <v>536</v>
      </c>
      <c r="M25" s="24">
        <v>42683</v>
      </c>
      <c r="N25" s="24">
        <v>42720</v>
      </c>
      <c r="O25" s="24">
        <v>42725</v>
      </c>
      <c r="P25" s="22">
        <v>5</v>
      </c>
      <c r="Q25" s="23">
        <v>174000</v>
      </c>
      <c r="R25" s="42" t="s">
        <v>535</v>
      </c>
      <c r="S25" s="145"/>
    </row>
    <row r="26" spans="1:19" ht="30" x14ac:dyDescent="0.25">
      <c r="A26" s="22" t="s">
        <v>715</v>
      </c>
      <c r="B26" s="22" t="s">
        <v>1057</v>
      </c>
      <c r="C26" s="22" t="s">
        <v>714</v>
      </c>
      <c r="D26" s="22" t="s">
        <v>791</v>
      </c>
      <c r="E26" s="22" t="s">
        <v>6</v>
      </c>
      <c r="F26" s="24">
        <v>42326</v>
      </c>
      <c r="G26" s="22" t="s">
        <v>537</v>
      </c>
      <c r="H26" s="30">
        <v>5864.32</v>
      </c>
      <c r="I26" s="40">
        <v>3.7</v>
      </c>
      <c r="J26" s="31">
        <f t="shared" si="2"/>
        <v>21697.984</v>
      </c>
      <c r="K26" s="22" t="s">
        <v>795</v>
      </c>
      <c r="L26" s="22" t="s">
        <v>543</v>
      </c>
      <c r="M26" s="24">
        <v>42360</v>
      </c>
      <c r="N26" s="24">
        <v>42387</v>
      </c>
      <c r="O26" s="24">
        <v>42403</v>
      </c>
      <c r="P26" s="22">
        <v>16</v>
      </c>
      <c r="Q26" s="23">
        <v>11800</v>
      </c>
      <c r="R26" s="42" t="s">
        <v>535</v>
      </c>
      <c r="S26" s="145"/>
    </row>
    <row r="27" spans="1:19" ht="30" x14ac:dyDescent="0.25">
      <c r="A27" s="22" t="s">
        <v>713</v>
      </c>
      <c r="B27" s="22" t="s">
        <v>1057</v>
      </c>
      <c r="C27" s="22" t="s">
        <v>669</v>
      </c>
      <c r="D27" s="22" t="s">
        <v>791</v>
      </c>
      <c r="E27" s="22" t="s">
        <v>6</v>
      </c>
      <c r="F27" s="24">
        <v>42382</v>
      </c>
      <c r="G27" s="22" t="s">
        <v>537</v>
      </c>
      <c r="H27" s="30">
        <v>388105</v>
      </c>
      <c r="I27" s="40">
        <v>3.7</v>
      </c>
      <c r="J27" s="31">
        <f t="shared" si="2"/>
        <v>1435988.5</v>
      </c>
      <c r="K27" s="22" t="s">
        <v>712</v>
      </c>
      <c r="L27" s="22" t="s">
        <v>536</v>
      </c>
      <c r="M27" s="24">
        <v>42391</v>
      </c>
      <c r="N27" s="24">
        <v>42438</v>
      </c>
      <c r="O27" s="24">
        <v>42443</v>
      </c>
      <c r="P27" s="22">
        <v>5</v>
      </c>
      <c r="Q27" s="23">
        <v>30500</v>
      </c>
      <c r="R27" s="42" t="s">
        <v>535</v>
      </c>
      <c r="S27" s="145"/>
    </row>
    <row r="28" spans="1:19" ht="30" x14ac:dyDescent="0.25">
      <c r="A28" s="22" t="s">
        <v>711</v>
      </c>
      <c r="B28" s="22" t="s">
        <v>1057</v>
      </c>
      <c r="C28" s="22" t="s">
        <v>669</v>
      </c>
      <c r="D28" s="22" t="s">
        <v>791</v>
      </c>
      <c r="E28" s="22" t="s">
        <v>6</v>
      </c>
      <c r="F28" s="24">
        <v>42383</v>
      </c>
      <c r="G28" s="22" t="s">
        <v>537</v>
      </c>
      <c r="H28" s="30">
        <v>635</v>
      </c>
      <c r="I28" s="40">
        <v>3.7</v>
      </c>
      <c r="J28" s="31">
        <f t="shared" si="2"/>
        <v>2349.5</v>
      </c>
      <c r="K28" s="22" t="s">
        <v>710</v>
      </c>
      <c r="L28" s="22" t="s">
        <v>536</v>
      </c>
      <c r="M28" s="24">
        <v>42388</v>
      </c>
      <c r="N28" s="24">
        <v>42399</v>
      </c>
      <c r="O28" s="24">
        <v>42402</v>
      </c>
      <c r="P28" s="22">
        <v>3</v>
      </c>
      <c r="Q28" s="23">
        <v>1800</v>
      </c>
      <c r="R28" s="42" t="s">
        <v>535</v>
      </c>
      <c r="S28" s="145"/>
    </row>
    <row r="29" spans="1:19" ht="30" x14ac:dyDescent="0.25">
      <c r="A29" s="22" t="s">
        <v>709</v>
      </c>
      <c r="B29" s="22" t="s">
        <v>1057</v>
      </c>
      <c r="C29" s="22" t="s">
        <v>669</v>
      </c>
      <c r="D29" s="22" t="s">
        <v>791</v>
      </c>
      <c r="E29" s="22" t="s">
        <v>6</v>
      </c>
      <c r="F29" s="24">
        <v>42383</v>
      </c>
      <c r="G29" s="22" t="s">
        <v>537</v>
      </c>
      <c r="H29" s="30">
        <v>74355.199999999997</v>
      </c>
      <c r="I29" s="40">
        <v>3.7</v>
      </c>
      <c r="J29" s="31">
        <f t="shared" si="2"/>
        <v>275114.23999999999</v>
      </c>
      <c r="K29" s="22" t="s">
        <v>708</v>
      </c>
      <c r="L29" s="22" t="s">
        <v>536</v>
      </c>
      <c r="M29" s="24">
        <v>42388</v>
      </c>
      <c r="N29" s="24">
        <v>42399</v>
      </c>
      <c r="O29" s="24">
        <v>42404</v>
      </c>
      <c r="P29" s="22">
        <v>5</v>
      </c>
      <c r="Q29" s="23">
        <v>5100</v>
      </c>
      <c r="R29" s="42" t="s">
        <v>535</v>
      </c>
      <c r="S29" s="145"/>
    </row>
    <row r="30" spans="1:19" ht="30" x14ac:dyDescent="0.25">
      <c r="A30" s="22" t="s">
        <v>707</v>
      </c>
      <c r="B30" s="22" t="s">
        <v>1057</v>
      </c>
      <c r="C30" s="22" t="s">
        <v>669</v>
      </c>
      <c r="D30" s="22" t="s">
        <v>791</v>
      </c>
      <c r="E30" s="22" t="s">
        <v>6</v>
      </c>
      <c r="F30" s="24">
        <v>42383</v>
      </c>
      <c r="G30" s="22" t="s">
        <v>537</v>
      </c>
      <c r="H30" s="30">
        <v>3001.76</v>
      </c>
      <c r="I30" s="40">
        <v>3.7</v>
      </c>
      <c r="J30" s="31">
        <f t="shared" si="2"/>
        <v>11106.512000000001</v>
      </c>
      <c r="K30" s="22" t="s">
        <v>706</v>
      </c>
      <c r="L30" s="22" t="s">
        <v>536</v>
      </c>
      <c r="M30" s="24">
        <v>42388</v>
      </c>
      <c r="N30" s="24">
        <v>42399</v>
      </c>
      <c r="O30" s="24">
        <v>42415</v>
      </c>
      <c r="P30" s="22">
        <v>16</v>
      </c>
      <c r="Q30" s="23">
        <v>16800</v>
      </c>
      <c r="R30" s="42" t="s">
        <v>535</v>
      </c>
      <c r="S30" s="145"/>
    </row>
    <row r="31" spans="1:19" ht="30" x14ac:dyDescent="0.25">
      <c r="A31" s="22" t="s">
        <v>705</v>
      </c>
      <c r="B31" s="22" t="s">
        <v>1057</v>
      </c>
      <c r="C31" s="22" t="s">
        <v>669</v>
      </c>
      <c r="D31" s="22" t="s">
        <v>791</v>
      </c>
      <c r="E31" s="22" t="s">
        <v>6</v>
      </c>
      <c r="F31" s="24">
        <v>42390</v>
      </c>
      <c r="G31" s="22" t="s">
        <v>537</v>
      </c>
      <c r="H31" s="30">
        <v>2008.4</v>
      </c>
      <c r="I31" s="40">
        <v>3.7</v>
      </c>
      <c r="J31" s="31">
        <f t="shared" si="2"/>
        <v>7431.0800000000008</v>
      </c>
      <c r="K31" s="22" t="s">
        <v>704</v>
      </c>
      <c r="L31" s="22" t="s">
        <v>703</v>
      </c>
      <c r="M31" s="24">
        <v>42391</v>
      </c>
      <c r="N31" s="24">
        <v>42397</v>
      </c>
      <c r="O31" s="24">
        <v>42403</v>
      </c>
      <c r="P31" s="22">
        <v>6</v>
      </c>
      <c r="Q31" s="23">
        <v>13100</v>
      </c>
      <c r="R31" s="42" t="s">
        <v>535</v>
      </c>
      <c r="S31" s="145"/>
    </row>
    <row r="32" spans="1:19" x14ac:dyDescent="0.25">
      <c r="A32" s="22" t="s">
        <v>702</v>
      </c>
      <c r="B32" s="22" t="s">
        <v>1057</v>
      </c>
      <c r="C32" s="22" t="s">
        <v>667</v>
      </c>
      <c r="D32" s="22" t="s">
        <v>791</v>
      </c>
      <c r="E32" s="22" t="s">
        <v>6</v>
      </c>
      <c r="F32" s="24">
        <v>42397</v>
      </c>
      <c r="G32" s="22" t="s">
        <v>537</v>
      </c>
      <c r="H32" s="30">
        <v>20184.8</v>
      </c>
      <c r="I32" s="40">
        <v>3.7</v>
      </c>
      <c r="J32" s="31">
        <f t="shared" si="2"/>
        <v>74683.759999999995</v>
      </c>
      <c r="K32" s="22" t="s">
        <v>674</v>
      </c>
      <c r="L32" s="22" t="s">
        <v>575</v>
      </c>
      <c r="M32" s="24">
        <v>42415</v>
      </c>
      <c r="N32" s="24">
        <v>42429</v>
      </c>
      <c r="O32" s="24">
        <v>42450</v>
      </c>
      <c r="P32" s="22">
        <v>21</v>
      </c>
      <c r="Q32" s="23">
        <v>119000</v>
      </c>
      <c r="R32" s="42" t="s">
        <v>535</v>
      </c>
      <c r="S32" s="145"/>
    </row>
    <row r="33" spans="1:19" ht="30" x14ac:dyDescent="0.25">
      <c r="A33" s="22" t="s">
        <v>701</v>
      </c>
      <c r="B33" s="22" t="s">
        <v>1057</v>
      </c>
      <c r="C33" s="22" t="s">
        <v>698</v>
      </c>
      <c r="D33" s="22" t="s">
        <v>791</v>
      </c>
      <c r="E33" s="22" t="s">
        <v>6</v>
      </c>
      <c r="F33" s="24">
        <v>42397</v>
      </c>
      <c r="G33" s="22" t="s">
        <v>537</v>
      </c>
      <c r="H33" s="30">
        <v>94507.04</v>
      </c>
      <c r="I33" s="40">
        <v>3.7</v>
      </c>
      <c r="J33" s="31">
        <f t="shared" si="2"/>
        <v>349676.04800000001</v>
      </c>
      <c r="K33" s="22" t="s">
        <v>700</v>
      </c>
      <c r="L33" s="22" t="s">
        <v>575</v>
      </c>
      <c r="M33" s="24">
        <v>42415</v>
      </c>
      <c r="N33" s="24">
        <v>42425</v>
      </c>
      <c r="O33" s="24">
        <v>42430</v>
      </c>
      <c r="P33" s="22">
        <v>5</v>
      </c>
      <c r="Q33" s="23">
        <v>18600</v>
      </c>
      <c r="R33" s="42" t="s">
        <v>535</v>
      </c>
      <c r="S33" s="145"/>
    </row>
    <row r="34" spans="1:19" ht="30" x14ac:dyDescent="0.25">
      <c r="A34" s="22" t="s">
        <v>699</v>
      </c>
      <c r="B34" s="22" t="s">
        <v>1057</v>
      </c>
      <c r="C34" s="22" t="s">
        <v>698</v>
      </c>
      <c r="D34" s="22" t="s">
        <v>791</v>
      </c>
      <c r="E34" s="22" t="s">
        <v>6</v>
      </c>
      <c r="F34" s="24">
        <v>42397</v>
      </c>
      <c r="G34" s="22" t="s">
        <v>537</v>
      </c>
      <c r="H34" s="30">
        <v>532</v>
      </c>
      <c r="I34" s="40">
        <v>3.7</v>
      </c>
      <c r="J34" s="31">
        <f t="shared" si="2"/>
        <v>1968.4</v>
      </c>
      <c r="K34" s="22" t="s">
        <v>697</v>
      </c>
      <c r="L34" s="22" t="s">
        <v>575</v>
      </c>
      <c r="M34" s="24">
        <v>42412</v>
      </c>
      <c r="N34" s="24">
        <v>42418</v>
      </c>
      <c r="O34" s="24">
        <v>42419</v>
      </c>
      <c r="P34" s="22">
        <v>1</v>
      </c>
      <c r="Q34" s="23">
        <v>1500</v>
      </c>
      <c r="R34" s="42" t="s">
        <v>535</v>
      </c>
      <c r="S34" s="145"/>
    </row>
    <row r="35" spans="1:19" ht="30" x14ac:dyDescent="0.25">
      <c r="A35" s="22" t="s">
        <v>696</v>
      </c>
      <c r="B35" s="22" t="s">
        <v>1057</v>
      </c>
      <c r="C35" s="22" t="s">
        <v>669</v>
      </c>
      <c r="D35" s="22" t="s">
        <v>791</v>
      </c>
      <c r="E35" s="22" t="s">
        <v>6</v>
      </c>
      <c r="F35" s="24">
        <v>42429</v>
      </c>
      <c r="G35" s="22" t="s">
        <v>537</v>
      </c>
      <c r="H35" s="30">
        <v>5010.3500000000004</v>
      </c>
      <c r="I35" s="40">
        <v>3.7</v>
      </c>
      <c r="J35" s="31">
        <f t="shared" si="2"/>
        <v>18538.295000000002</v>
      </c>
      <c r="K35" s="22" t="s">
        <v>796</v>
      </c>
      <c r="L35" s="22" t="s">
        <v>539</v>
      </c>
      <c r="M35" s="24">
        <v>42436</v>
      </c>
      <c r="N35" s="24">
        <v>42440</v>
      </c>
      <c r="O35" s="24">
        <v>42443</v>
      </c>
      <c r="P35" s="22">
        <v>3</v>
      </c>
      <c r="Q35" s="23">
        <v>11400</v>
      </c>
      <c r="R35" s="42" t="s">
        <v>535</v>
      </c>
      <c r="S35" s="145"/>
    </row>
    <row r="36" spans="1:19" ht="30" x14ac:dyDescent="0.25">
      <c r="A36" s="22" t="s">
        <v>695</v>
      </c>
      <c r="B36" s="22" t="s">
        <v>1057</v>
      </c>
      <c r="C36" s="22"/>
      <c r="D36" s="22" t="s">
        <v>791</v>
      </c>
      <c r="E36" s="22" t="s">
        <v>6</v>
      </c>
      <c r="F36" s="24">
        <v>42450</v>
      </c>
      <c r="G36" s="22" t="s">
        <v>537</v>
      </c>
      <c r="H36" s="30">
        <v>3550.2</v>
      </c>
      <c r="I36" s="40">
        <v>3.7</v>
      </c>
      <c r="J36" s="31">
        <f t="shared" si="2"/>
        <v>13135.74</v>
      </c>
      <c r="K36" s="22" t="s">
        <v>693</v>
      </c>
      <c r="L36" s="22" t="s">
        <v>539</v>
      </c>
      <c r="M36" s="24">
        <v>42473</v>
      </c>
      <c r="N36" s="24">
        <v>42482</v>
      </c>
      <c r="O36" s="24">
        <v>42492</v>
      </c>
      <c r="P36" s="22">
        <v>10</v>
      </c>
      <c r="Q36" s="23">
        <v>15000</v>
      </c>
      <c r="R36" s="42" t="s">
        <v>535</v>
      </c>
      <c r="S36" s="145"/>
    </row>
    <row r="37" spans="1:19" ht="30" x14ac:dyDescent="0.25">
      <c r="A37" s="22" t="s">
        <v>694</v>
      </c>
      <c r="B37" s="22" t="s">
        <v>1057</v>
      </c>
      <c r="C37" s="22"/>
      <c r="D37" s="22" t="s">
        <v>791</v>
      </c>
      <c r="E37" s="22" t="s">
        <v>6</v>
      </c>
      <c r="F37" s="24">
        <v>42450</v>
      </c>
      <c r="G37" s="22" t="s">
        <v>537</v>
      </c>
      <c r="H37" s="30">
        <v>3550.2</v>
      </c>
      <c r="I37" s="40">
        <v>3.7</v>
      </c>
      <c r="J37" s="31">
        <f t="shared" si="2"/>
        <v>13135.74</v>
      </c>
      <c r="K37" s="22" t="s">
        <v>693</v>
      </c>
      <c r="L37" s="22" t="s">
        <v>539</v>
      </c>
      <c r="M37" s="24">
        <v>42471</v>
      </c>
      <c r="N37" s="24">
        <v>42482</v>
      </c>
      <c r="O37" s="24">
        <v>42492</v>
      </c>
      <c r="P37" s="22">
        <v>10</v>
      </c>
      <c r="Q37" s="23">
        <v>2600</v>
      </c>
      <c r="R37" s="42" t="s">
        <v>535</v>
      </c>
      <c r="S37" s="145"/>
    </row>
    <row r="38" spans="1:19" ht="30" x14ac:dyDescent="0.25">
      <c r="A38" s="22" t="s">
        <v>692</v>
      </c>
      <c r="B38" s="22" t="s">
        <v>1057</v>
      </c>
      <c r="C38" s="22" t="s">
        <v>669</v>
      </c>
      <c r="D38" s="22" t="s">
        <v>791</v>
      </c>
      <c r="E38" s="22" t="s">
        <v>6</v>
      </c>
      <c r="F38" s="24">
        <v>42450</v>
      </c>
      <c r="G38" s="22" t="s">
        <v>537</v>
      </c>
      <c r="H38" s="30">
        <v>625</v>
      </c>
      <c r="I38" s="40">
        <v>3.7</v>
      </c>
      <c r="J38" s="31">
        <f t="shared" si="2"/>
        <v>2312.5</v>
      </c>
      <c r="K38" s="22" t="s">
        <v>691</v>
      </c>
      <c r="L38" s="22" t="s">
        <v>543</v>
      </c>
      <c r="M38" s="24">
        <v>42471</v>
      </c>
      <c r="N38" s="24">
        <v>42485</v>
      </c>
      <c r="O38" s="24">
        <v>42489</v>
      </c>
      <c r="P38" s="22">
        <v>4</v>
      </c>
      <c r="Q38" s="23">
        <v>1800</v>
      </c>
      <c r="R38" s="42" t="s">
        <v>535</v>
      </c>
      <c r="S38" s="145"/>
    </row>
    <row r="39" spans="1:19" ht="30" x14ac:dyDescent="0.25">
      <c r="A39" s="22" t="s">
        <v>690</v>
      </c>
      <c r="B39" s="22" t="s">
        <v>1057</v>
      </c>
      <c r="C39" s="22" t="s">
        <v>669</v>
      </c>
      <c r="D39" s="22" t="s">
        <v>791</v>
      </c>
      <c r="E39" s="22" t="s">
        <v>6</v>
      </c>
      <c r="F39" s="24">
        <v>42450</v>
      </c>
      <c r="G39" s="22" t="s">
        <v>537</v>
      </c>
      <c r="H39" s="30">
        <v>1393.2</v>
      </c>
      <c r="I39" s="40">
        <v>3.7</v>
      </c>
      <c r="J39" s="31">
        <f t="shared" si="2"/>
        <v>5154.84</v>
      </c>
      <c r="K39" s="22" t="s">
        <v>689</v>
      </c>
      <c r="L39" s="22" t="s">
        <v>536</v>
      </c>
      <c r="M39" s="24">
        <v>42471</v>
      </c>
      <c r="N39" s="24">
        <v>42489</v>
      </c>
      <c r="O39" s="24">
        <v>42495</v>
      </c>
      <c r="P39" s="22">
        <v>6</v>
      </c>
      <c r="Q39" s="23">
        <v>13600</v>
      </c>
      <c r="R39" s="42" t="s">
        <v>535</v>
      </c>
      <c r="S39" s="145"/>
    </row>
    <row r="40" spans="1:19" ht="30" x14ac:dyDescent="0.25">
      <c r="A40" s="22" t="s">
        <v>688</v>
      </c>
      <c r="B40" s="22" t="s">
        <v>1057</v>
      </c>
      <c r="C40" s="22" t="s">
        <v>687</v>
      </c>
      <c r="D40" s="22" t="s">
        <v>791</v>
      </c>
      <c r="E40" s="22" t="s">
        <v>6</v>
      </c>
      <c r="F40" s="24">
        <v>42451</v>
      </c>
      <c r="G40" s="22" t="s">
        <v>537</v>
      </c>
      <c r="H40" s="30">
        <v>20</v>
      </c>
      <c r="I40" s="40">
        <v>3.7</v>
      </c>
      <c r="J40" s="31">
        <f t="shared" si="2"/>
        <v>74</v>
      </c>
      <c r="K40" s="22" t="s">
        <v>797</v>
      </c>
      <c r="L40" s="22" t="s">
        <v>543</v>
      </c>
      <c r="M40" s="24">
        <v>42457</v>
      </c>
      <c r="N40" s="24">
        <v>42460</v>
      </c>
      <c r="O40" s="24">
        <v>42460</v>
      </c>
      <c r="P40" s="22">
        <v>0</v>
      </c>
      <c r="Q40" s="23">
        <v>9800</v>
      </c>
      <c r="R40" s="42" t="s">
        <v>535</v>
      </c>
      <c r="S40" s="145"/>
    </row>
    <row r="41" spans="1:19" ht="30" x14ac:dyDescent="0.25">
      <c r="A41" s="22" t="s">
        <v>686</v>
      </c>
      <c r="B41" s="22" t="s">
        <v>1057</v>
      </c>
      <c r="C41" s="22" t="s">
        <v>669</v>
      </c>
      <c r="D41" s="22" t="s">
        <v>791</v>
      </c>
      <c r="E41" s="22" t="s">
        <v>6</v>
      </c>
      <c r="F41" s="24">
        <v>42542</v>
      </c>
      <c r="G41" s="22" t="s">
        <v>537</v>
      </c>
      <c r="H41" s="30">
        <v>83915.6</v>
      </c>
      <c r="I41" s="40">
        <v>3.7</v>
      </c>
      <c r="J41" s="31">
        <f t="shared" si="2"/>
        <v>310487.72000000003</v>
      </c>
      <c r="K41" s="22" t="s">
        <v>685</v>
      </c>
      <c r="L41" s="22" t="s">
        <v>536</v>
      </c>
      <c r="M41" s="24">
        <v>42555</v>
      </c>
      <c r="N41" s="24">
        <v>42615</v>
      </c>
      <c r="O41" s="24">
        <v>42622</v>
      </c>
      <c r="P41" s="22">
        <v>7</v>
      </c>
      <c r="Q41" s="23">
        <v>22700</v>
      </c>
      <c r="R41" s="42" t="s">
        <v>535</v>
      </c>
      <c r="S41" s="145"/>
    </row>
    <row r="42" spans="1:19" ht="30" x14ac:dyDescent="0.25">
      <c r="A42" s="22" t="s">
        <v>684</v>
      </c>
      <c r="B42" s="22" t="s">
        <v>1057</v>
      </c>
      <c r="C42" s="22" t="s">
        <v>681</v>
      </c>
      <c r="D42" s="22" t="s">
        <v>791</v>
      </c>
      <c r="E42" s="22" t="s">
        <v>6</v>
      </c>
      <c r="F42" s="24">
        <v>42548</v>
      </c>
      <c r="G42" s="22" t="s">
        <v>537</v>
      </c>
      <c r="H42" s="30">
        <v>77435</v>
      </c>
      <c r="I42" s="40">
        <v>3.7</v>
      </c>
      <c r="J42" s="31">
        <f t="shared" si="2"/>
        <v>286509.5</v>
      </c>
      <c r="K42" s="22" t="s">
        <v>683</v>
      </c>
      <c r="L42" s="22" t="s">
        <v>543</v>
      </c>
      <c r="M42" s="24">
        <v>42559</v>
      </c>
      <c r="N42" s="24">
        <v>42565</v>
      </c>
      <c r="O42" s="24">
        <v>42572</v>
      </c>
      <c r="P42" s="22">
        <v>7</v>
      </c>
      <c r="Q42" s="23">
        <v>7300</v>
      </c>
      <c r="R42" s="42" t="s">
        <v>535</v>
      </c>
      <c r="S42" s="145"/>
    </row>
    <row r="43" spans="1:19" ht="30" x14ac:dyDescent="0.25">
      <c r="A43" s="22" t="s">
        <v>682</v>
      </c>
      <c r="B43" s="22" t="s">
        <v>1057</v>
      </c>
      <c r="C43" s="22" t="s">
        <v>681</v>
      </c>
      <c r="D43" s="22" t="s">
        <v>791</v>
      </c>
      <c r="E43" s="22" t="s">
        <v>6</v>
      </c>
      <c r="F43" s="24">
        <v>42548</v>
      </c>
      <c r="G43" s="22" t="s">
        <v>537</v>
      </c>
      <c r="H43" s="30">
        <v>625</v>
      </c>
      <c r="I43" s="40">
        <v>3.7</v>
      </c>
      <c r="J43" s="31">
        <f t="shared" si="2"/>
        <v>2312.5</v>
      </c>
      <c r="K43" s="22" t="s">
        <v>680</v>
      </c>
      <c r="L43" s="22" t="s">
        <v>543</v>
      </c>
      <c r="M43" s="24">
        <v>42559</v>
      </c>
      <c r="N43" s="24">
        <v>42569</v>
      </c>
      <c r="O43" s="24">
        <v>42572</v>
      </c>
      <c r="P43" s="22">
        <v>3</v>
      </c>
      <c r="Q43" s="23">
        <v>3200</v>
      </c>
      <c r="R43" s="42" t="s">
        <v>535</v>
      </c>
      <c r="S43" s="145"/>
    </row>
    <row r="44" spans="1:19" ht="30" x14ac:dyDescent="0.25">
      <c r="A44" s="22" t="s">
        <v>679</v>
      </c>
      <c r="B44" s="22" t="s">
        <v>1057</v>
      </c>
      <c r="C44" s="22" t="s">
        <v>678</v>
      </c>
      <c r="D44" s="22" t="s">
        <v>791</v>
      </c>
      <c r="E44" s="22" t="s">
        <v>6</v>
      </c>
      <c r="F44" s="24">
        <v>42548</v>
      </c>
      <c r="G44" s="22" t="s">
        <v>537</v>
      </c>
      <c r="H44" s="30">
        <v>22403.35</v>
      </c>
      <c r="I44" s="40">
        <v>3.7</v>
      </c>
      <c r="J44" s="31">
        <f t="shared" si="2"/>
        <v>82892.395000000004</v>
      </c>
      <c r="K44" s="22" t="s">
        <v>568</v>
      </c>
      <c r="L44" s="22" t="s">
        <v>536</v>
      </c>
      <c r="M44" s="24">
        <v>42559</v>
      </c>
      <c r="N44" s="24">
        <v>42568</v>
      </c>
      <c r="O44" s="24">
        <v>42573</v>
      </c>
      <c r="P44" s="22">
        <v>5</v>
      </c>
      <c r="Q44" s="23">
        <v>324000</v>
      </c>
      <c r="R44" s="42" t="s">
        <v>535</v>
      </c>
      <c r="S44" s="145"/>
    </row>
    <row r="45" spans="1:19" ht="45" x14ac:dyDescent="0.25">
      <c r="A45" s="22" t="s">
        <v>677</v>
      </c>
      <c r="B45" s="22" t="s">
        <v>1057</v>
      </c>
      <c r="C45" s="22" t="s">
        <v>669</v>
      </c>
      <c r="D45" s="22" t="s">
        <v>791</v>
      </c>
      <c r="E45" s="22" t="s">
        <v>6</v>
      </c>
      <c r="F45" s="24">
        <v>42548</v>
      </c>
      <c r="G45" s="22" t="s">
        <v>537</v>
      </c>
      <c r="H45" s="30">
        <v>86295.24</v>
      </c>
      <c r="I45" s="40">
        <v>3.7</v>
      </c>
      <c r="J45" s="31">
        <f t="shared" si="2"/>
        <v>319292.38800000004</v>
      </c>
      <c r="K45" s="22" t="s">
        <v>676</v>
      </c>
      <c r="L45" s="22" t="s">
        <v>536</v>
      </c>
      <c r="M45" s="24">
        <v>42559</v>
      </c>
      <c r="N45" s="24">
        <v>42569</v>
      </c>
      <c r="O45" s="24">
        <v>42571</v>
      </c>
      <c r="P45" s="22">
        <v>2</v>
      </c>
      <c r="Q45" s="23">
        <v>11360</v>
      </c>
      <c r="R45" s="42" t="s">
        <v>535</v>
      </c>
      <c r="S45" s="145"/>
    </row>
    <row r="46" spans="1:19" x14ac:dyDescent="0.25">
      <c r="A46" s="22" t="s">
        <v>675</v>
      </c>
      <c r="B46" s="22" t="s">
        <v>1057</v>
      </c>
      <c r="C46" s="22" t="s">
        <v>667</v>
      </c>
      <c r="D46" s="22" t="s">
        <v>791</v>
      </c>
      <c r="E46" s="22" t="s">
        <v>6</v>
      </c>
      <c r="F46" s="24">
        <v>42569</v>
      </c>
      <c r="G46" s="22" t="s">
        <v>537</v>
      </c>
      <c r="H46" s="30">
        <v>12795.41</v>
      </c>
      <c r="I46" s="40">
        <v>3.7</v>
      </c>
      <c r="J46" s="31">
        <f t="shared" si="2"/>
        <v>47343.017</v>
      </c>
      <c r="K46" s="22" t="s">
        <v>674</v>
      </c>
      <c r="L46" s="22" t="s">
        <v>539</v>
      </c>
      <c r="M46" s="24">
        <v>42612</v>
      </c>
      <c r="N46" s="24">
        <v>42638</v>
      </c>
      <c r="O46" s="24">
        <v>42667</v>
      </c>
      <c r="P46" s="22">
        <v>29</v>
      </c>
      <c r="Q46" s="23">
        <v>76000</v>
      </c>
      <c r="R46" s="42" t="s">
        <v>535</v>
      </c>
      <c r="S46" s="145"/>
    </row>
    <row r="47" spans="1:19" x14ac:dyDescent="0.25">
      <c r="A47" s="22" t="s">
        <v>673</v>
      </c>
      <c r="B47" s="22" t="s">
        <v>1057</v>
      </c>
      <c r="C47" s="22" t="s">
        <v>630</v>
      </c>
      <c r="D47" s="22" t="s">
        <v>791</v>
      </c>
      <c r="E47" s="22" t="s">
        <v>6</v>
      </c>
      <c r="F47" s="24">
        <v>42641</v>
      </c>
      <c r="G47" s="22" t="s">
        <v>537</v>
      </c>
      <c r="H47" s="32">
        <v>20179.900000000001</v>
      </c>
      <c r="I47" s="40">
        <v>4.2</v>
      </c>
      <c r="J47" s="31">
        <f t="shared" si="2"/>
        <v>84755.580000000016</v>
      </c>
      <c r="K47" s="22" t="s">
        <v>568</v>
      </c>
      <c r="L47" s="22" t="s">
        <v>539</v>
      </c>
      <c r="M47" s="24">
        <v>42385</v>
      </c>
      <c r="N47" s="24">
        <v>42673</v>
      </c>
      <c r="O47" s="24">
        <v>42697</v>
      </c>
      <c r="P47" s="22">
        <v>24</v>
      </c>
      <c r="Q47" s="23">
        <v>561000</v>
      </c>
      <c r="R47" s="42" t="s">
        <v>535</v>
      </c>
      <c r="S47" s="145"/>
    </row>
    <row r="48" spans="1:19" x14ac:dyDescent="0.25">
      <c r="A48" s="22" t="s">
        <v>672</v>
      </c>
      <c r="B48" s="22" t="s">
        <v>1057</v>
      </c>
      <c r="C48" s="22" t="s">
        <v>669</v>
      </c>
      <c r="D48" s="22" t="s">
        <v>791</v>
      </c>
      <c r="E48" s="22" t="s">
        <v>6</v>
      </c>
      <c r="F48" s="24">
        <v>42648</v>
      </c>
      <c r="G48" s="22" t="s">
        <v>537</v>
      </c>
      <c r="H48" s="30">
        <v>26481</v>
      </c>
      <c r="I48" s="40">
        <v>3.7</v>
      </c>
      <c r="J48" s="31">
        <f t="shared" si="2"/>
        <v>97979.700000000012</v>
      </c>
      <c r="K48" s="22" t="s">
        <v>671</v>
      </c>
      <c r="L48" s="22" t="s">
        <v>539</v>
      </c>
      <c r="M48" s="24">
        <v>42657</v>
      </c>
      <c r="N48" s="24">
        <v>42667</v>
      </c>
      <c r="O48" s="24">
        <v>42677</v>
      </c>
      <c r="P48" s="22">
        <v>10</v>
      </c>
      <c r="Q48" s="23">
        <v>4400</v>
      </c>
      <c r="R48" s="42" t="s">
        <v>535</v>
      </c>
      <c r="S48" s="145"/>
    </row>
    <row r="49" spans="1:19" x14ac:dyDescent="0.25">
      <c r="A49" s="22" t="s">
        <v>670</v>
      </c>
      <c r="B49" s="22" t="s">
        <v>1057</v>
      </c>
      <c r="C49" s="22" t="s">
        <v>669</v>
      </c>
      <c r="D49" s="22" t="s">
        <v>791</v>
      </c>
      <c r="E49" s="22" t="s">
        <v>6</v>
      </c>
      <c r="F49" s="24">
        <v>42690</v>
      </c>
      <c r="G49" s="22" t="s">
        <v>537</v>
      </c>
      <c r="H49" s="30">
        <v>4210</v>
      </c>
      <c r="I49" s="40">
        <v>3.7</v>
      </c>
      <c r="J49" s="31">
        <f t="shared" si="2"/>
        <v>15577</v>
      </c>
      <c r="K49" s="22" t="s">
        <v>568</v>
      </c>
      <c r="L49" s="22" t="s">
        <v>543</v>
      </c>
      <c r="M49" s="24">
        <v>42709</v>
      </c>
      <c r="N49" s="24">
        <v>42712</v>
      </c>
      <c r="O49" s="24">
        <v>42724</v>
      </c>
      <c r="P49" s="22">
        <v>12</v>
      </c>
      <c r="Q49" s="23">
        <v>23100</v>
      </c>
      <c r="R49" s="42" t="s">
        <v>535</v>
      </c>
      <c r="S49" s="145"/>
    </row>
    <row r="50" spans="1:19" x14ac:dyDescent="0.25">
      <c r="A50" s="22" t="s">
        <v>668</v>
      </c>
      <c r="B50" s="22" t="s">
        <v>1057</v>
      </c>
      <c r="C50" s="22" t="s">
        <v>667</v>
      </c>
      <c r="D50" s="22" t="s">
        <v>791</v>
      </c>
      <c r="E50" s="22" t="s">
        <v>6</v>
      </c>
      <c r="F50" s="24">
        <v>42695</v>
      </c>
      <c r="G50" s="22" t="s">
        <v>537</v>
      </c>
      <c r="H50" s="30">
        <v>46003.79</v>
      </c>
      <c r="I50" s="40">
        <v>3.7</v>
      </c>
      <c r="J50" s="31">
        <f t="shared" si="2"/>
        <v>170214.02300000002</v>
      </c>
      <c r="K50" s="22" t="s">
        <v>666</v>
      </c>
      <c r="L50" s="22" t="s">
        <v>539</v>
      </c>
      <c r="M50" s="24">
        <v>42704</v>
      </c>
      <c r="N50" s="24">
        <v>42716</v>
      </c>
      <c r="O50" s="24">
        <v>42718</v>
      </c>
      <c r="P50" s="22">
        <v>2</v>
      </c>
      <c r="Q50" s="23">
        <v>251000</v>
      </c>
      <c r="R50" s="42" t="s">
        <v>535</v>
      </c>
      <c r="S50" s="145"/>
    </row>
    <row r="51" spans="1:19" ht="45" x14ac:dyDescent="0.25">
      <c r="A51" s="22" t="s">
        <v>665</v>
      </c>
      <c r="B51" s="22" t="s">
        <v>1057</v>
      </c>
      <c r="C51" s="22" t="s">
        <v>630</v>
      </c>
      <c r="D51" s="22" t="s">
        <v>791</v>
      </c>
      <c r="E51" s="22" t="s">
        <v>6</v>
      </c>
      <c r="F51" s="24">
        <v>42705</v>
      </c>
      <c r="G51" s="22" t="s">
        <v>537</v>
      </c>
      <c r="H51" s="32">
        <v>5869.96</v>
      </c>
      <c r="I51" s="40">
        <v>4.2</v>
      </c>
      <c r="J51" s="31">
        <f t="shared" si="2"/>
        <v>24653.832000000002</v>
      </c>
      <c r="K51" s="22" t="s">
        <v>663</v>
      </c>
      <c r="L51" s="22" t="s">
        <v>536</v>
      </c>
      <c r="M51" s="24">
        <v>42710</v>
      </c>
      <c r="N51" s="24">
        <v>42720</v>
      </c>
      <c r="O51" s="24">
        <v>42732</v>
      </c>
      <c r="P51" s="22">
        <v>12</v>
      </c>
      <c r="Q51" s="23">
        <v>180000</v>
      </c>
      <c r="R51" s="42" t="s">
        <v>535</v>
      </c>
      <c r="S51" s="145"/>
    </row>
    <row r="52" spans="1:19" x14ac:dyDescent="0.25">
      <c r="A52" s="22" t="s">
        <v>861</v>
      </c>
      <c r="B52" s="22" t="s">
        <v>26</v>
      </c>
      <c r="C52" s="22" t="s">
        <v>506</v>
      </c>
      <c r="D52" s="22" t="s">
        <v>9</v>
      </c>
      <c r="E52" s="22" t="s">
        <v>4</v>
      </c>
      <c r="F52" s="24">
        <v>42507</v>
      </c>
      <c r="G52" s="22" t="s">
        <v>537</v>
      </c>
      <c r="H52" s="35">
        <v>990</v>
      </c>
      <c r="I52" s="37">
        <v>4.24</v>
      </c>
      <c r="J52" s="31">
        <v>4197.6000000000004</v>
      </c>
      <c r="K52" s="22" t="s">
        <v>662</v>
      </c>
      <c r="L52" s="22" t="s">
        <v>539</v>
      </c>
      <c r="M52" s="24">
        <v>42614</v>
      </c>
      <c r="N52" s="24">
        <v>42630</v>
      </c>
      <c r="O52" s="24">
        <v>42633</v>
      </c>
      <c r="P52" s="22">
        <v>3</v>
      </c>
      <c r="Q52" s="22">
        <v>0.5</v>
      </c>
      <c r="R52" s="42" t="s">
        <v>535</v>
      </c>
      <c r="S52" s="145"/>
    </row>
    <row r="53" spans="1:19" ht="60" x14ac:dyDescent="0.25">
      <c r="A53" s="22" t="s">
        <v>661</v>
      </c>
      <c r="B53" s="22" t="s">
        <v>26</v>
      </c>
      <c r="C53" s="22" t="s">
        <v>660</v>
      </c>
      <c r="D53" s="22" t="s">
        <v>791</v>
      </c>
      <c r="E53" s="22" t="s">
        <v>6</v>
      </c>
      <c r="F53" s="24">
        <v>42562</v>
      </c>
      <c r="G53" s="22" t="s">
        <v>537</v>
      </c>
      <c r="H53" s="30">
        <v>100</v>
      </c>
      <c r="I53" s="40">
        <v>3.7</v>
      </c>
      <c r="J53" s="31">
        <f t="shared" ref="J53:J72" si="3">H53*I53</f>
        <v>370</v>
      </c>
      <c r="K53" s="22" t="s">
        <v>659</v>
      </c>
      <c r="L53" s="22" t="s">
        <v>539</v>
      </c>
      <c r="M53" s="24">
        <v>42570</v>
      </c>
      <c r="N53" s="24">
        <v>42714</v>
      </c>
      <c r="O53" s="24">
        <v>42720</v>
      </c>
      <c r="P53" s="22">
        <v>6</v>
      </c>
      <c r="Q53" s="23">
        <v>15000</v>
      </c>
      <c r="R53" s="42" t="s">
        <v>535</v>
      </c>
      <c r="S53" s="145"/>
    </row>
    <row r="54" spans="1:19" ht="30" x14ac:dyDescent="0.25">
      <c r="A54" s="22" t="s">
        <v>658</v>
      </c>
      <c r="B54" s="22" t="s">
        <v>26</v>
      </c>
      <c r="C54" s="22" t="s">
        <v>630</v>
      </c>
      <c r="D54" s="22" t="s">
        <v>791</v>
      </c>
      <c r="E54" s="22" t="s">
        <v>6</v>
      </c>
      <c r="F54" s="24">
        <v>42361</v>
      </c>
      <c r="G54" s="22" t="s">
        <v>537</v>
      </c>
      <c r="H54" s="32">
        <v>5370.25</v>
      </c>
      <c r="I54" s="40">
        <v>4.2</v>
      </c>
      <c r="J54" s="31">
        <f t="shared" si="3"/>
        <v>22555.05</v>
      </c>
      <c r="K54" s="22" t="s">
        <v>657</v>
      </c>
      <c r="L54" s="22" t="s">
        <v>536</v>
      </c>
      <c r="M54" s="24">
        <v>42380</v>
      </c>
      <c r="N54" s="24">
        <v>42390</v>
      </c>
      <c r="O54" s="24">
        <v>42395</v>
      </c>
      <c r="P54" s="22">
        <v>5</v>
      </c>
      <c r="Q54" s="23">
        <v>40000</v>
      </c>
      <c r="R54" s="42" t="s">
        <v>535</v>
      </c>
      <c r="S54" s="145"/>
    </row>
    <row r="55" spans="1:19" ht="30" x14ac:dyDescent="0.25">
      <c r="A55" s="22" t="s">
        <v>656</v>
      </c>
      <c r="B55" s="22" t="s">
        <v>26</v>
      </c>
      <c r="C55" s="22" t="s">
        <v>630</v>
      </c>
      <c r="D55" s="22" t="s">
        <v>791</v>
      </c>
      <c r="E55" s="22" t="s">
        <v>6</v>
      </c>
      <c r="F55" s="24">
        <v>42361</v>
      </c>
      <c r="G55" s="22" t="s">
        <v>537</v>
      </c>
      <c r="H55" s="32">
        <v>3321.22</v>
      </c>
      <c r="I55" s="40">
        <v>4.2</v>
      </c>
      <c r="J55" s="31">
        <f t="shared" si="3"/>
        <v>13949.124</v>
      </c>
      <c r="K55" s="22" t="s">
        <v>655</v>
      </c>
      <c r="L55" s="22" t="s">
        <v>536</v>
      </c>
      <c r="M55" s="24">
        <v>42377</v>
      </c>
      <c r="N55" s="24">
        <v>42389</v>
      </c>
      <c r="O55" s="24">
        <v>42395</v>
      </c>
      <c r="P55" s="22">
        <v>6</v>
      </c>
      <c r="Q55" s="23">
        <v>111000</v>
      </c>
      <c r="R55" s="42" t="s">
        <v>535</v>
      </c>
      <c r="S55" s="145"/>
    </row>
    <row r="56" spans="1:19" ht="30" x14ac:dyDescent="0.25">
      <c r="A56" s="22" t="s">
        <v>654</v>
      </c>
      <c r="B56" s="22" t="s">
        <v>26</v>
      </c>
      <c r="C56" s="22" t="s">
        <v>630</v>
      </c>
      <c r="D56" s="22" t="s">
        <v>791</v>
      </c>
      <c r="E56" s="22" t="s">
        <v>6</v>
      </c>
      <c r="F56" s="24">
        <v>42361</v>
      </c>
      <c r="G56" s="22" t="s">
        <v>537</v>
      </c>
      <c r="H56" s="32">
        <v>705.2</v>
      </c>
      <c r="I56" s="40">
        <v>4.2</v>
      </c>
      <c r="J56" s="31">
        <f t="shared" si="3"/>
        <v>2961.84</v>
      </c>
      <c r="K56" s="22" t="s">
        <v>653</v>
      </c>
      <c r="L56" s="22" t="s">
        <v>536</v>
      </c>
      <c r="M56" s="24">
        <v>42377</v>
      </c>
      <c r="N56" s="24">
        <v>42390</v>
      </c>
      <c r="O56" s="24">
        <v>42391</v>
      </c>
      <c r="P56" s="22">
        <v>1</v>
      </c>
      <c r="Q56" s="23">
        <v>9000</v>
      </c>
      <c r="R56" s="42" t="s">
        <v>535</v>
      </c>
      <c r="S56" s="145"/>
    </row>
    <row r="57" spans="1:19" ht="30" x14ac:dyDescent="0.25">
      <c r="A57" s="22" t="s">
        <v>652</v>
      </c>
      <c r="B57" s="22" t="s">
        <v>26</v>
      </c>
      <c r="C57" s="22" t="s">
        <v>630</v>
      </c>
      <c r="D57" s="22" t="s">
        <v>791</v>
      </c>
      <c r="E57" s="22" t="s">
        <v>6</v>
      </c>
      <c r="F57" s="24">
        <v>42361</v>
      </c>
      <c r="G57" s="22" t="s">
        <v>537</v>
      </c>
      <c r="H57" s="32">
        <v>1330.55</v>
      </c>
      <c r="I57" s="40">
        <v>4.2</v>
      </c>
      <c r="J57" s="31">
        <f t="shared" si="3"/>
        <v>5588.31</v>
      </c>
      <c r="K57" s="22" t="s">
        <v>651</v>
      </c>
      <c r="L57" s="22" t="s">
        <v>536</v>
      </c>
      <c r="M57" s="24">
        <v>42377</v>
      </c>
      <c r="N57" s="24">
        <v>42389</v>
      </c>
      <c r="O57" s="24">
        <v>42395</v>
      </c>
      <c r="P57" s="22">
        <v>6</v>
      </c>
      <c r="Q57" s="23">
        <v>19000</v>
      </c>
      <c r="R57" s="42" t="s">
        <v>535</v>
      </c>
      <c r="S57" s="145"/>
    </row>
    <row r="58" spans="1:19" ht="30" x14ac:dyDescent="0.25">
      <c r="A58" s="22" t="s">
        <v>650</v>
      </c>
      <c r="B58" s="22" t="s">
        <v>26</v>
      </c>
      <c r="C58" s="22" t="s">
        <v>630</v>
      </c>
      <c r="D58" s="22" t="s">
        <v>791</v>
      </c>
      <c r="E58" s="22" t="s">
        <v>6</v>
      </c>
      <c r="F58" s="24">
        <v>42361</v>
      </c>
      <c r="G58" s="22" t="s">
        <v>537</v>
      </c>
      <c r="H58" s="32">
        <v>2130.5500000000002</v>
      </c>
      <c r="I58" s="40">
        <v>4.2</v>
      </c>
      <c r="J58" s="31">
        <f t="shared" si="3"/>
        <v>8948.3100000000013</v>
      </c>
      <c r="K58" s="22" t="s">
        <v>576</v>
      </c>
      <c r="L58" s="22" t="s">
        <v>536</v>
      </c>
      <c r="M58" s="24">
        <v>42377</v>
      </c>
      <c r="N58" s="24">
        <v>42389</v>
      </c>
      <c r="O58" s="24">
        <v>42391</v>
      </c>
      <c r="P58" s="22">
        <v>2</v>
      </c>
      <c r="Q58" s="23">
        <v>20000</v>
      </c>
      <c r="R58" s="42" t="s">
        <v>535</v>
      </c>
      <c r="S58" s="145"/>
    </row>
    <row r="59" spans="1:19" x14ac:dyDescent="0.25">
      <c r="A59" s="22" t="s">
        <v>649</v>
      </c>
      <c r="B59" s="22" t="s">
        <v>26</v>
      </c>
      <c r="C59" s="22" t="s">
        <v>630</v>
      </c>
      <c r="D59" s="22" t="s">
        <v>791</v>
      </c>
      <c r="E59" s="22" t="s">
        <v>6</v>
      </c>
      <c r="F59" s="24">
        <v>42451</v>
      </c>
      <c r="G59" s="22" t="s">
        <v>537</v>
      </c>
      <c r="H59" s="32">
        <v>189.97</v>
      </c>
      <c r="I59" s="40">
        <v>4.2</v>
      </c>
      <c r="J59" s="31">
        <f t="shared" si="3"/>
        <v>797.87400000000002</v>
      </c>
      <c r="K59" s="22" t="s">
        <v>798</v>
      </c>
      <c r="L59" s="22" t="s">
        <v>539</v>
      </c>
      <c r="M59" s="24">
        <v>42468</v>
      </c>
      <c r="N59" s="24">
        <v>42494</v>
      </c>
      <c r="O59" s="24">
        <v>42494</v>
      </c>
      <c r="P59" s="22">
        <v>0</v>
      </c>
      <c r="Q59" s="23">
        <v>4000</v>
      </c>
      <c r="R59" s="42" t="s">
        <v>535</v>
      </c>
      <c r="S59" s="145"/>
    </row>
    <row r="60" spans="1:19" ht="30" x14ac:dyDescent="0.25">
      <c r="A60" s="22" t="s">
        <v>648</v>
      </c>
      <c r="B60" s="22" t="s">
        <v>26</v>
      </c>
      <c r="C60" s="22" t="s">
        <v>630</v>
      </c>
      <c r="D60" s="22" t="s">
        <v>791</v>
      </c>
      <c r="E60" s="22" t="s">
        <v>6</v>
      </c>
      <c r="F60" s="24">
        <v>42452</v>
      </c>
      <c r="G60" s="22" t="s">
        <v>537</v>
      </c>
      <c r="H60" s="32">
        <v>444.3</v>
      </c>
      <c r="I60" s="40">
        <v>4.2</v>
      </c>
      <c r="J60" s="31">
        <f t="shared" si="3"/>
        <v>1866.0600000000002</v>
      </c>
      <c r="K60" s="22" t="s">
        <v>647</v>
      </c>
      <c r="L60" s="22" t="s">
        <v>536</v>
      </c>
      <c r="M60" s="24">
        <v>42468</v>
      </c>
      <c r="N60" s="24">
        <v>42494</v>
      </c>
      <c r="O60" s="24">
        <v>42510</v>
      </c>
      <c r="P60" s="22">
        <v>16</v>
      </c>
      <c r="Q60" s="23">
        <v>55000</v>
      </c>
      <c r="R60" s="42" t="s">
        <v>535</v>
      </c>
      <c r="S60" s="145"/>
    </row>
    <row r="61" spans="1:19" ht="30" x14ac:dyDescent="0.25">
      <c r="A61" s="22" t="s">
        <v>646</v>
      </c>
      <c r="B61" s="22" t="s">
        <v>26</v>
      </c>
      <c r="C61" s="22" t="s">
        <v>485</v>
      </c>
      <c r="D61" s="22" t="s">
        <v>791</v>
      </c>
      <c r="E61" s="22" t="s">
        <v>6</v>
      </c>
      <c r="F61" s="24">
        <v>42510</v>
      </c>
      <c r="G61" s="22" t="s">
        <v>537</v>
      </c>
      <c r="H61" s="30">
        <v>1</v>
      </c>
      <c r="I61" s="40">
        <v>3.7</v>
      </c>
      <c r="J61" s="31">
        <f t="shared" si="3"/>
        <v>3.7</v>
      </c>
      <c r="K61" s="22" t="s">
        <v>645</v>
      </c>
      <c r="L61" s="22" t="s">
        <v>543</v>
      </c>
      <c r="M61" s="24">
        <v>42521</v>
      </c>
      <c r="N61" s="24">
        <v>42547</v>
      </c>
      <c r="O61" s="24">
        <v>42550</v>
      </c>
      <c r="P61" s="22">
        <v>3</v>
      </c>
      <c r="Q61" s="23">
        <v>5500</v>
      </c>
      <c r="R61" s="42" t="s">
        <v>535</v>
      </c>
      <c r="S61" s="145"/>
    </row>
    <row r="62" spans="1:19" ht="30" x14ac:dyDescent="0.25">
      <c r="A62" s="22" t="s">
        <v>644</v>
      </c>
      <c r="B62" s="22" t="s">
        <v>26</v>
      </c>
      <c r="C62" s="22" t="s">
        <v>630</v>
      </c>
      <c r="D62" s="22" t="s">
        <v>791</v>
      </c>
      <c r="E62" s="22" t="s">
        <v>6</v>
      </c>
      <c r="F62" s="24">
        <v>42536</v>
      </c>
      <c r="G62" s="22" t="s">
        <v>537</v>
      </c>
      <c r="H62" s="32">
        <v>2618.52</v>
      </c>
      <c r="I62" s="40">
        <v>4.2</v>
      </c>
      <c r="J62" s="31">
        <f t="shared" si="3"/>
        <v>10997.784</v>
      </c>
      <c r="K62" s="22" t="s">
        <v>643</v>
      </c>
      <c r="L62" s="22" t="s">
        <v>536</v>
      </c>
      <c r="M62" s="24">
        <v>42544</v>
      </c>
      <c r="N62" s="24">
        <v>42554</v>
      </c>
      <c r="O62" s="24">
        <v>42556</v>
      </c>
      <c r="P62" s="22">
        <v>2</v>
      </c>
      <c r="Q62" s="23">
        <v>34000</v>
      </c>
      <c r="R62" s="42" t="s">
        <v>535</v>
      </c>
      <c r="S62" s="145"/>
    </row>
    <row r="63" spans="1:19" x14ac:dyDescent="0.25">
      <c r="A63" s="22" t="s">
        <v>642</v>
      </c>
      <c r="B63" s="22" t="s">
        <v>26</v>
      </c>
      <c r="C63" s="22" t="s">
        <v>630</v>
      </c>
      <c r="D63" s="22" t="s">
        <v>791</v>
      </c>
      <c r="E63" s="22" t="s">
        <v>6</v>
      </c>
      <c r="F63" s="24">
        <v>42541</v>
      </c>
      <c r="G63" s="22" t="s">
        <v>537</v>
      </c>
      <c r="H63" s="32">
        <v>183.97</v>
      </c>
      <c r="I63" s="40">
        <v>4.2</v>
      </c>
      <c r="J63" s="31">
        <f t="shared" si="3"/>
        <v>772.67399999999998</v>
      </c>
      <c r="K63" s="22" t="s">
        <v>882</v>
      </c>
      <c r="L63" s="22" t="s">
        <v>539</v>
      </c>
      <c r="M63" s="24">
        <v>42544</v>
      </c>
      <c r="N63" s="24">
        <v>42553</v>
      </c>
      <c r="O63" s="24">
        <v>42555</v>
      </c>
      <c r="P63" s="22">
        <v>2</v>
      </c>
      <c r="Q63" s="23">
        <v>4000</v>
      </c>
      <c r="R63" s="42" t="s">
        <v>535</v>
      </c>
      <c r="S63" s="145"/>
    </row>
    <row r="64" spans="1:19" ht="30" x14ac:dyDescent="0.25">
      <c r="A64" s="22" t="s">
        <v>641</v>
      </c>
      <c r="B64" s="22" t="s">
        <v>26</v>
      </c>
      <c r="C64" s="22" t="s">
        <v>630</v>
      </c>
      <c r="D64" s="22" t="s">
        <v>791</v>
      </c>
      <c r="E64" s="22" t="s">
        <v>6</v>
      </c>
      <c r="F64" s="24">
        <v>42541</v>
      </c>
      <c r="G64" s="22" t="s">
        <v>537</v>
      </c>
      <c r="H64" s="32">
        <v>433.76</v>
      </c>
      <c r="I64" s="40">
        <v>4.2</v>
      </c>
      <c r="J64" s="31">
        <f t="shared" si="3"/>
        <v>1821.7920000000001</v>
      </c>
      <c r="K64" s="22" t="s">
        <v>640</v>
      </c>
      <c r="L64" s="22" t="s">
        <v>539</v>
      </c>
      <c r="M64" s="24">
        <v>42544</v>
      </c>
      <c r="N64" s="24">
        <v>42554</v>
      </c>
      <c r="O64" s="24">
        <v>42555</v>
      </c>
      <c r="P64" s="22">
        <v>1</v>
      </c>
      <c r="Q64" s="23">
        <v>23000</v>
      </c>
      <c r="R64" s="42" t="s">
        <v>535</v>
      </c>
      <c r="S64" s="145"/>
    </row>
    <row r="65" spans="1:19" x14ac:dyDescent="0.25">
      <c r="A65" s="22" t="s">
        <v>639</v>
      </c>
      <c r="B65" s="22" t="s">
        <v>26</v>
      </c>
      <c r="C65" s="22" t="s">
        <v>630</v>
      </c>
      <c r="D65" s="22" t="s">
        <v>791</v>
      </c>
      <c r="E65" s="22" t="s">
        <v>6</v>
      </c>
      <c r="F65" s="24">
        <v>42541</v>
      </c>
      <c r="G65" s="22" t="s">
        <v>537</v>
      </c>
      <c r="H65" s="32">
        <v>366.92</v>
      </c>
      <c r="I65" s="40">
        <v>4.2</v>
      </c>
      <c r="J65" s="31">
        <f t="shared" si="3"/>
        <v>1541.0640000000001</v>
      </c>
      <c r="K65" s="22" t="s">
        <v>883</v>
      </c>
      <c r="L65" s="22" t="s">
        <v>539</v>
      </c>
      <c r="M65" s="24">
        <v>42544</v>
      </c>
      <c r="N65" s="24">
        <v>42553</v>
      </c>
      <c r="O65" s="24">
        <v>42557</v>
      </c>
      <c r="P65" s="22">
        <v>4</v>
      </c>
      <c r="Q65" s="23">
        <v>39000</v>
      </c>
      <c r="R65" s="42" t="s">
        <v>535</v>
      </c>
      <c r="S65" s="145"/>
    </row>
    <row r="66" spans="1:19" ht="45" x14ac:dyDescent="0.25">
      <c r="A66" s="22" t="s">
        <v>638</v>
      </c>
      <c r="B66" s="22" t="s">
        <v>26</v>
      </c>
      <c r="C66" s="22" t="s">
        <v>630</v>
      </c>
      <c r="D66" s="22" t="s">
        <v>791</v>
      </c>
      <c r="E66" s="22" t="s">
        <v>6</v>
      </c>
      <c r="F66" s="24">
        <v>42541</v>
      </c>
      <c r="G66" s="22" t="s">
        <v>537</v>
      </c>
      <c r="H66" s="32">
        <v>286.39999999999998</v>
      </c>
      <c r="I66" s="40">
        <v>4.2</v>
      </c>
      <c r="J66" s="31">
        <f t="shared" si="3"/>
        <v>1202.8799999999999</v>
      </c>
      <c r="K66" s="22" t="s">
        <v>884</v>
      </c>
      <c r="L66" s="22" t="s">
        <v>539</v>
      </c>
      <c r="M66" s="24">
        <v>42544</v>
      </c>
      <c r="N66" s="24">
        <v>42552</v>
      </c>
      <c r="O66" s="24">
        <v>42557</v>
      </c>
      <c r="P66" s="22">
        <v>5</v>
      </c>
      <c r="Q66" s="23">
        <v>30000</v>
      </c>
      <c r="R66" s="42" t="s">
        <v>535</v>
      </c>
      <c r="S66" s="145"/>
    </row>
    <row r="67" spans="1:19" ht="30" x14ac:dyDescent="0.25">
      <c r="A67" s="22" t="s">
        <v>637</v>
      </c>
      <c r="B67" s="22" t="s">
        <v>26</v>
      </c>
      <c r="C67" s="22" t="s">
        <v>630</v>
      </c>
      <c r="D67" s="22" t="s">
        <v>791</v>
      </c>
      <c r="E67" s="22" t="s">
        <v>6</v>
      </c>
      <c r="F67" s="24">
        <v>42572</v>
      </c>
      <c r="G67" s="22" t="s">
        <v>537</v>
      </c>
      <c r="H67" s="32">
        <v>2637.88</v>
      </c>
      <c r="I67" s="40">
        <v>4.2</v>
      </c>
      <c r="J67" s="31">
        <f t="shared" si="3"/>
        <v>11079.096000000001</v>
      </c>
      <c r="K67" s="22" t="s">
        <v>636</v>
      </c>
      <c r="L67" s="22" t="s">
        <v>539</v>
      </c>
      <c r="M67" s="24">
        <v>42613</v>
      </c>
      <c r="N67" s="24">
        <v>42620</v>
      </c>
      <c r="O67" s="24">
        <v>42641</v>
      </c>
      <c r="P67" s="22">
        <v>21</v>
      </c>
      <c r="Q67" s="23">
        <v>19000</v>
      </c>
      <c r="R67" s="42" t="s">
        <v>535</v>
      </c>
      <c r="S67" s="145"/>
    </row>
    <row r="68" spans="1:19" ht="30" x14ac:dyDescent="0.25">
      <c r="A68" s="22" t="s">
        <v>635</v>
      </c>
      <c r="B68" s="22" t="s">
        <v>26</v>
      </c>
      <c r="C68" s="22" t="s">
        <v>630</v>
      </c>
      <c r="D68" s="22" t="s">
        <v>791</v>
      </c>
      <c r="E68" s="22" t="s">
        <v>6</v>
      </c>
      <c r="F68" s="24">
        <v>42573</v>
      </c>
      <c r="G68" s="22" t="s">
        <v>537</v>
      </c>
      <c r="H68" s="32">
        <v>456.46</v>
      </c>
      <c r="I68" s="40">
        <v>4.2</v>
      </c>
      <c r="J68" s="31">
        <f t="shared" si="3"/>
        <v>1917.1320000000001</v>
      </c>
      <c r="K68" s="22" t="s">
        <v>885</v>
      </c>
      <c r="L68" s="22" t="s">
        <v>536</v>
      </c>
      <c r="M68" s="24">
        <v>42611</v>
      </c>
      <c r="N68" s="24">
        <v>42620</v>
      </c>
      <c r="O68" s="24">
        <v>42621</v>
      </c>
      <c r="P68" s="22">
        <v>1</v>
      </c>
      <c r="Q68" s="23">
        <v>5000</v>
      </c>
      <c r="R68" s="42" t="s">
        <v>535</v>
      </c>
      <c r="S68" s="145"/>
    </row>
    <row r="69" spans="1:19" ht="30" x14ac:dyDescent="0.25">
      <c r="A69" s="22" t="s">
        <v>634</v>
      </c>
      <c r="B69" s="22" t="s">
        <v>26</v>
      </c>
      <c r="C69" s="22" t="s">
        <v>485</v>
      </c>
      <c r="D69" s="22" t="s">
        <v>791</v>
      </c>
      <c r="E69" s="22" t="s">
        <v>6</v>
      </c>
      <c r="F69" s="24">
        <v>42615</v>
      </c>
      <c r="G69" s="22" t="s">
        <v>537</v>
      </c>
      <c r="H69" s="30">
        <v>1</v>
      </c>
      <c r="I69" s="40">
        <v>3.7</v>
      </c>
      <c r="J69" s="31">
        <f t="shared" si="3"/>
        <v>3.7</v>
      </c>
      <c r="K69" s="22" t="s">
        <v>799</v>
      </c>
      <c r="L69" s="22" t="s">
        <v>543</v>
      </c>
      <c r="M69" s="24">
        <v>42628</v>
      </c>
      <c r="N69" s="24">
        <v>42652</v>
      </c>
      <c r="O69" s="24">
        <v>42670</v>
      </c>
      <c r="P69" s="22">
        <v>18</v>
      </c>
      <c r="Q69" s="23">
        <v>5000</v>
      </c>
      <c r="R69" s="43" t="s">
        <v>581</v>
      </c>
      <c r="S69" s="145"/>
    </row>
    <row r="70" spans="1:19" ht="30" x14ac:dyDescent="0.25">
      <c r="A70" s="22" t="s">
        <v>633</v>
      </c>
      <c r="B70" s="22" t="s">
        <v>26</v>
      </c>
      <c r="C70" s="22" t="s">
        <v>632</v>
      </c>
      <c r="D70" s="22" t="s">
        <v>791</v>
      </c>
      <c r="E70" s="22" t="s">
        <v>6</v>
      </c>
      <c r="F70" s="24">
        <v>42625</v>
      </c>
      <c r="G70" s="22" t="s">
        <v>537</v>
      </c>
      <c r="H70" s="30">
        <v>20118</v>
      </c>
      <c r="I70" s="40">
        <v>3.7</v>
      </c>
      <c r="J70" s="31">
        <f t="shared" si="3"/>
        <v>74436.600000000006</v>
      </c>
      <c r="K70" s="22" t="s">
        <v>568</v>
      </c>
      <c r="L70" s="22" t="s">
        <v>543</v>
      </c>
      <c r="M70" s="22" t="s">
        <v>570</v>
      </c>
      <c r="N70" s="24">
        <v>42593</v>
      </c>
      <c r="O70" s="24">
        <v>42668</v>
      </c>
      <c r="P70" s="22">
        <v>75</v>
      </c>
      <c r="Q70" s="23">
        <v>1000</v>
      </c>
      <c r="R70" s="42" t="s">
        <v>535</v>
      </c>
      <c r="S70" s="146" t="s">
        <v>893</v>
      </c>
    </row>
    <row r="71" spans="1:19" x14ac:dyDescent="0.25">
      <c r="A71" s="22" t="s">
        <v>631</v>
      </c>
      <c r="B71" s="22" t="s">
        <v>26</v>
      </c>
      <c r="C71" s="22" t="s">
        <v>630</v>
      </c>
      <c r="D71" s="22" t="s">
        <v>791</v>
      </c>
      <c r="E71" s="22" t="s">
        <v>6</v>
      </c>
      <c r="F71" s="24">
        <v>42661</v>
      </c>
      <c r="G71" s="22" t="s">
        <v>537</v>
      </c>
      <c r="H71" s="32">
        <v>503.5</v>
      </c>
      <c r="I71" s="40">
        <v>4.2</v>
      </c>
      <c r="J71" s="31">
        <f t="shared" si="3"/>
        <v>2114.7000000000003</v>
      </c>
      <c r="K71" s="22" t="s">
        <v>886</v>
      </c>
      <c r="L71" s="22" t="s">
        <v>539</v>
      </c>
      <c r="M71" s="24">
        <v>42668</v>
      </c>
      <c r="N71" s="24">
        <v>42673</v>
      </c>
      <c r="O71" s="24">
        <v>42675</v>
      </c>
      <c r="P71" s="22">
        <v>2</v>
      </c>
      <c r="Q71" s="23">
        <v>5000</v>
      </c>
      <c r="R71" s="42" t="s">
        <v>535</v>
      </c>
      <c r="S71" s="145"/>
    </row>
    <row r="72" spans="1:19" x14ac:dyDescent="0.25">
      <c r="A72" s="22" t="s">
        <v>629</v>
      </c>
      <c r="B72" s="22" t="s">
        <v>26</v>
      </c>
      <c r="C72" s="22" t="s">
        <v>628</v>
      </c>
      <c r="D72" s="22" t="s">
        <v>791</v>
      </c>
      <c r="E72" s="22" t="s">
        <v>6</v>
      </c>
      <c r="F72" s="24">
        <v>42702</v>
      </c>
      <c r="G72" s="22" t="s">
        <v>537</v>
      </c>
      <c r="H72" s="30">
        <v>442.04</v>
      </c>
      <c r="I72" s="40">
        <v>3.7</v>
      </c>
      <c r="J72" s="31">
        <f t="shared" si="3"/>
        <v>1635.5480000000002</v>
      </c>
      <c r="K72" s="22" t="s">
        <v>627</v>
      </c>
      <c r="L72" s="22" t="s">
        <v>543</v>
      </c>
      <c r="M72" s="24">
        <v>42706</v>
      </c>
      <c r="N72" s="24">
        <v>42725</v>
      </c>
      <c r="O72" s="24">
        <v>42726</v>
      </c>
      <c r="P72" s="22">
        <v>1</v>
      </c>
      <c r="Q72" s="23">
        <v>21000</v>
      </c>
      <c r="R72" s="42" t="s">
        <v>535</v>
      </c>
      <c r="S72" s="145"/>
    </row>
    <row r="73" spans="1:19" ht="30" x14ac:dyDescent="0.25">
      <c r="A73" s="22" t="s">
        <v>862</v>
      </c>
      <c r="B73" s="22" t="s">
        <v>395</v>
      </c>
      <c r="C73" s="22" t="s">
        <v>626</v>
      </c>
      <c r="D73" s="22" t="s">
        <v>9</v>
      </c>
      <c r="E73" s="22" t="s">
        <v>5</v>
      </c>
      <c r="F73" s="24">
        <v>42473</v>
      </c>
      <c r="G73" s="22" t="s">
        <v>537</v>
      </c>
      <c r="H73" s="32">
        <v>11926.72</v>
      </c>
      <c r="I73" s="37">
        <v>3.69</v>
      </c>
      <c r="J73" s="31">
        <v>44009.599999999999</v>
      </c>
      <c r="K73" s="22" t="s">
        <v>887</v>
      </c>
      <c r="L73" s="22" t="s">
        <v>543</v>
      </c>
      <c r="M73" s="24">
        <v>42479</v>
      </c>
      <c r="N73" s="24">
        <v>42542</v>
      </c>
      <c r="O73" s="24">
        <v>42545</v>
      </c>
      <c r="P73" s="22">
        <v>3</v>
      </c>
      <c r="Q73" s="23">
        <v>70000</v>
      </c>
      <c r="R73" s="42" t="s">
        <v>535</v>
      </c>
      <c r="S73" s="145"/>
    </row>
    <row r="74" spans="1:19" ht="30" x14ac:dyDescent="0.25">
      <c r="A74" s="22" t="s">
        <v>863</v>
      </c>
      <c r="B74" s="22" t="s">
        <v>395</v>
      </c>
      <c r="C74" s="22" t="s">
        <v>623</v>
      </c>
      <c r="D74" s="22" t="s">
        <v>9</v>
      </c>
      <c r="E74" s="22" t="s">
        <v>5</v>
      </c>
      <c r="F74" s="24">
        <v>42438</v>
      </c>
      <c r="G74" s="22" t="s">
        <v>537</v>
      </c>
      <c r="H74" s="30">
        <v>12335.63</v>
      </c>
      <c r="I74" s="37">
        <v>3.4769999999999999</v>
      </c>
      <c r="J74" s="31">
        <v>42890.99</v>
      </c>
      <c r="K74" s="22" t="s">
        <v>625</v>
      </c>
      <c r="L74" s="22" t="s">
        <v>543</v>
      </c>
      <c r="M74" s="24">
        <v>42447</v>
      </c>
      <c r="N74" s="24">
        <v>42484</v>
      </c>
      <c r="O74" s="24">
        <v>42487</v>
      </c>
      <c r="P74" s="22">
        <v>3</v>
      </c>
      <c r="Q74" s="23">
        <v>8000</v>
      </c>
      <c r="R74" s="42" t="s">
        <v>535</v>
      </c>
      <c r="S74" s="145"/>
    </row>
    <row r="75" spans="1:19" ht="30" x14ac:dyDescent="0.25">
      <c r="A75" s="22" t="s">
        <v>864</v>
      </c>
      <c r="B75" s="22" t="s">
        <v>395</v>
      </c>
      <c r="C75" s="22" t="s">
        <v>624</v>
      </c>
      <c r="D75" s="22" t="s">
        <v>9</v>
      </c>
      <c r="E75" s="22" t="s">
        <v>5</v>
      </c>
      <c r="F75" s="24">
        <v>42503</v>
      </c>
      <c r="G75" s="22" t="s">
        <v>537</v>
      </c>
      <c r="H75" s="30">
        <v>1340</v>
      </c>
      <c r="I75" s="37">
        <v>3.69</v>
      </c>
      <c r="J75" s="31">
        <v>4944.6000000000004</v>
      </c>
      <c r="K75" s="22" t="s">
        <v>866</v>
      </c>
      <c r="L75" s="22" t="s">
        <v>543</v>
      </c>
      <c r="M75" s="24">
        <v>42514</v>
      </c>
      <c r="N75" s="24">
        <v>42529</v>
      </c>
      <c r="O75" s="24">
        <v>42537</v>
      </c>
      <c r="P75" s="22">
        <v>8</v>
      </c>
      <c r="Q75" s="23">
        <v>1000</v>
      </c>
      <c r="R75" s="42" t="s">
        <v>535</v>
      </c>
      <c r="S75" s="145"/>
    </row>
    <row r="76" spans="1:19" ht="30" x14ac:dyDescent="0.25">
      <c r="A76" s="22" t="s">
        <v>865</v>
      </c>
      <c r="B76" s="22" t="s">
        <v>395</v>
      </c>
      <c r="C76" s="22" t="s">
        <v>623</v>
      </c>
      <c r="D76" s="22" t="s">
        <v>9</v>
      </c>
      <c r="E76" s="22" t="s">
        <v>5</v>
      </c>
      <c r="F76" s="24">
        <v>42506</v>
      </c>
      <c r="G76" s="22" t="s">
        <v>537</v>
      </c>
      <c r="H76" s="30">
        <v>4929.8599999999997</v>
      </c>
      <c r="I76" s="37">
        <v>3.2829999999999999</v>
      </c>
      <c r="J76" s="31">
        <f>H76*I76</f>
        <v>16184.730379999999</v>
      </c>
      <c r="K76" s="22" t="s">
        <v>888</v>
      </c>
      <c r="L76" s="22" t="s">
        <v>543</v>
      </c>
      <c r="M76" s="24">
        <v>42524</v>
      </c>
      <c r="N76" s="24">
        <v>42554</v>
      </c>
      <c r="O76" s="24">
        <v>42557</v>
      </c>
      <c r="P76" s="22">
        <v>3</v>
      </c>
      <c r="Q76" s="23">
        <v>3000</v>
      </c>
      <c r="R76" s="42" t="s">
        <v>535</v>
      </c>
      <c r="S76" s="145"/>
    </row>
    <row r="77" spans="1:19" ht="30" x14ac:dyDescent="0.25">
      <c r="A77" s="22" t="s">
        <v>622</v>
      </c>
      <c r="B77" s="22" t="s">
        <v>395</v>
      </c>
      <c r="C77" s="22" t="s">
        <v>620</v>
      </c>
      <c r="D77" s="22" t="s">
        <v>791</v>
      </c>
      <c r="E77" s="22" t="s">
        <v>6</v>
      </c>
      <c r="F77" s="24">
        <v>42597</v>
      </c>
      <c r="G77" s="22" t="s">
        <v>537</v>
      </c>
      <c r="H77" s="30">
        <v>0.26</v>
      </c>
      <c r="I77" s="40">
        <v>3.7</v>
      </c>
      <c r="J77" s="31">
        <f>H77*I77</f>
        <v>0.96200000000000008</v>
      </c>
      <c r="K77" s="22" t="s">
        <v>800</v>
      </c>
      <c r="L77" s="22" t="s">
        <v>536</v>
      </c>
      <c r="M77" s="24">
        <v>42615</v>
      </c>
      <c r="N77" s="24">
        <v>42680</v>
      </c>
      <c r="O77" s="24">
        <v>42684</v>
      </c>
      <c r="P77" s="22">
        <v>4</v>
      </c>
      <c r="Q77" s="23">
        <v>1000</v>
      </c>
      <c r="R77" s="42" t="s">
        <v>535</v>
      </c>
      <c r="S77" s="145"/>
    </row>
    <row r="78" spans="1:19" ht="30" x14ac:dyDescent="0.25">
      <c r="A78" s="22" t="s">
        <v>409</v>
      </c>
      <c r="B78" s="22" t="s">
        <v>379</v>
      </c>
      <c r="C78" s="22" t="s">
        <v>500</v>
      </c>
      <c r="D78" s="22" t="s">
        <v>9</v>
      </c>
      <c r="E78" s="22" t="s">
        <v>5</v>
      </c>
      <c r="F78" s="24">
        <v>42380</v>
      </c>
      <c r="G78" s="22" t="s">
        <v>537</v>
      </c>
      <c r="H78" s="30">
        <v>16292.85</v>
      </c>
      <c r="I78" s="37">
        <v>3.6288</v>
      </c>
      <c r="J78" s="31">
        <v>59123.49</v>
      </c>
      <c r="K78" s="22" t="s">
        <v>619</v>
      </c>
      <c r="L78" s="22" t="s">
        <v>536</v>
      </c>
      <c r="M78" s="24">
        <v>42489</v>
      </c>
      <c r="N78" s="24">
        <v>42536</v>
      </c>
      <c r="O78" s="24">
        <v>42536</v>
      </c>
      <c r="P78" s="22">
        <v>0</v>
      </c>
      <c r="Q78" s="23">
        <v>2700</v>
      </c>
      <c r="R78" s="42" t="s">
        <v>535</v>
      </c>
      <c r="S78" s="145"/>
    </row>
    <row r="79" spans="1:19" ht="45" x14ac:dyDescent="0.25">
      <c r="A79" s="22" t="s">
        <v>867</v>
      </c>
      <c r="B79" s="22" t="s">
        <v>379</v>
      </c>
      <c r="C79" s="22" t="s">
        <v>492</v>
      </c>
      <c r="D79" s="22" t="s">
        <v>382</v>
      </c>
      <c r="E79" s="22" t="s">
        <v>5</v>
      </c>
      <c r="F79" s="24">
        <v>42403</v>
      </c>
      <c r="G79" s="22" t="s">
        <v>537</v>
      </c>
      <c r="H79" s="32">
        <v>55854.28</v>
      </c>
      <c r="I79" s="37">
        <v>3.9830000000000001</v>
      </c>
      <c r="J79" s="31">
        <v>222467.6</v>
      </c>
      <c r="K79" s="22" t="s">
        <v>870</v>
      </c>
      <c r="L79" s="22" t="s">
        <v>536</v>
      </c>
      <c r="M79" s="24">
        <v>42515</v>
      </c>
      <c r="N79" s="24">
        <v>42568</v>
      </c>
      <c r="O79" s="24">
        <v>42571</v>
      </c>
      <c r="P79" s="22">
        <v>3</v>
      </c>
      <c r="Q79" s="23">
        <v>257000</v>
      </c>
      <c r="R79" s="42" t="s">
        <v>535</v>
      </c>
      <c r="S79" s="145"/>
    </row>
    <row r="80" spans="1:19" x14ac:dyDescent="0.25">
      <c r="A80" s="22" t="s">
        <v>868</v>
      </c>
      <c r="B80" s="22" t="s">
        <v>379</v>
      </c>
      <c r="C80" s="22" t="s">
        <v>618</v>
      </c>
      <c r="D80" s="22" t="s">
        <v>9</v>
      </c>
      <c r="E80" s="22" t="s">
        <v>5</v>
      </c>
      <c r="F80" s="24">
        <v>42411</v>
      </c>
      <c r="G80" s="22" t="s">
        <v>537</v>
      </c>
      <c r="H80" s="30">
        <v>6400</v>
      </c>
      <c r="I80" s="37">
        <v>3.5369999999999999</v>
      </c>
      <c r="J80" s="31">
        <v>22636.799999999999</v>
      </c>
      <c r="K80" s="22" t="s">
        <v>617</v>
      </c>
      <c r="L80" s="22" t="s">
        <v>543</v>
      </c>
      <c r="M80" s="24">
        <v>42411</v>
      </c>
      <c r="N80" s="24">
        <v>42461</v>
      </c>
      <c r="O80" s="24">
        <v>42465</v>
      </c>
      <c r="P80" s="22">
        <v>4</v>
      </c>
      <c r="Q80" s="23">
        <v>1000</v>
      </c>
      <c r="R80" s="42" t="s">
        <v>535</v>
      </c>
      <c r="S80" s="145"/>
    </row>
    <row r="81" spans="1:19" ht="45" x14ac:dyDescent="0.25">
      <c r="A81" s="22" t="s">
        <v>869</v>
      </c>
      <c r="B81" s="22" t="s">
        <v>379</v>
      </c>
      <c r="C81" s="22" t="s">
        <v>615</v>
      </c>
      <c r="D81" s="22" t="s">
        <v>9</v>
      </c>
      <c r="E81" s="22" t="s">
        <v>5</v>
      </c>
      <c r="F81" s="24">
        <v>42559</v>
      </c>
      <c r="G81" s="22" t="s">
        <v>537</v>
      </c>
      <c r="H81" s="30">
        <v>31644</v>
      </c>
      <c r="I81" s="37">
        <v>3.1349999999999998</v>
      </c>
      <c r="J81" s="31">
        <v>99203.94</v>
      </c>
      <c r="K81" s="22" t="s">
        <v>614</v>
      </c>
      <c r="L81" s="22" t="s">
        <v>543</v>
      </c>
      <c r="M81" s="24">
        <v>42615</v>
      </c>
      <c r="N81" s="24">
        <v>42636</v>
      </c>
      <c r="O81" s="24">
        <v>42640</v>
      </c>
      <c r="P81" s="22">
        <v>4</v>
      </c>
      <c r="Q81" s="23">
        <v>81000</v>
      </c>
      <c r="R81" s="42" t="s">
        <v>535</v>
      </c>
      <c r="S81" s="145"/>
    </row>
    <row r="82" spans="1:19" ht="45" x14ac:dyDescent="0.25">
      <c r="A82" s="22" t="s">
        <v>613</v>
      </c>
      <c r="B82" s="22" t="s">
        <v>75</v>
      </c>
      <c r="C82" s="22" t="s">
        <v>612</v>
      </c>
      <c r="D82" s="22" t="s">
        <v>791</v>
      </c>
      <c r="E82" s="22" t="s">
        <v>6</v>
      </c>
      <c r="F82" s="24">
        <v>42503</v>
      </c>
      <c r="G82" s="22" t="s">
        <v>537</v>
      </c>
      <c r="H82" s="30">
        <v>15</v>
      </c>
      <c r="I82" s="40">
        <v>3.7</v>
      </c>
      <c r="J82" s="31">
        <f t="shared" ref="J82:J89" si="4">H82*I82</f>
        <v>55.5</v>
      </c>
      <c r="K82" s="22" t="s">
        <v>611</v>
      </c>
      <c r="L82" s="22" t="s">
        <v>536</v>
      </c>
      <c r="M82" s="24">
        <v>42473</v>
      </c>
      <c r="N82" s="24">
        <v>42490</v>
      </c>
      <c r="O82" s="24">
        <v>42510</v>
      </c>
      <c r="P82" s="22">
        <v>20</v>
      </c>
      <c r="Q82" s="23">
        <v>25000</v>
      </c>
      <c r="R82" s="42" t="s">
        <v>535</v>
      </c>
      <c r="S82" s="145"/>
    </row>
    <row r="83" spans="1:19" ht="30" x14ac:dyDescent="0.25">
      <c r="A83" s="22" t="s">
        <v>610</v>
      </c>
      <c r="B83" s="22" t="s">
        <v>75</v>
      </c>
      <c r="C83" s="22" t="s">
        <v>609</v>
      </c>
      <c r="D83" s="22" t="s">
        <v>791</v>
      </c>
      <c r="E83" s="22" t="s">
        <v>6</v>
      </c>
      <c r="F83" s="24">
        <v>42503</v>
      </c>
      <c r="G83" s="22" t="s">
        <v>537</v>
      </c>
      <c r="H83" s="30">
        <v>30</v>
      </c>
      <c r="I83" s="40">
        <v>3.7</v>
      </c>
      <c r="J83" s="31">
        <f t="shared" si="4"/>
        <v>111</v>
      </c>
      <c r="K83" s="22" t="s">
        <v>608</v>
      </c>
      <c r="L83" s="22" t="s">
        <v>539</v>
      </c>
      <c r="M83" s="24">
        <v>42515</v>
      </c>
      <c r="N83" s="24">
        <v>42522</v>
      </c>
      <c r="O83" s="24">
        <v>42523</v>
      </c>
      <c r="P83" s="22">
        <v>1</v>
      </c>
      <c r="Q83" s="23">
        <v>4500</v>
      </c>
      <c r="R83" s="42" t="s">
        <v>535</v>
      </c>
      <c r="S83" s="145"/>
    </row>
    <row r="84" spans="1:19" ht="30" x14ac:dyDescent="0.25">
      <c r="A84" s="22" t="s">
        <v>607</v>
      </c>
      <c r="B84" s="22" t="s">
        <v>75</v>
      </c>
      <c r="C84" s="22" t="s">
        <v>606</v>
      </c>
      <c r="D84" s="22" t="s">
        <v>791</v>
      </c>
      <c r="E84" s="22" t="s">
        <v>6</v>
      </c>
      <c r="F84" s="24">
        <v>42522</v>
      </c>
      <c r="G84" s="22" t="s">
        <v>537</v>
      </c>
      <c r="H84" s="30">
        <v>13.92</v>
      </c>
      <c r="I84" s="40">
        <v>3.7</v>
      </c>
      <c r="J84" s="31">
        <f t="shared" si="4"/>
        <v>51.504000000000005</v>
      </c>
      <c r="K84" s="22" t="s">
        <v>605</v>
      </c>
      <c r="L84" s="22" t="s">
        <v>536</v>
      </c>
      <c r="M84" s="24">
        <v>42535</v>
      </c>
      <c r="N84" s="24">
        <v>42670</v>
      </c>
      <c r="O84" s="24">
        <v>42670</v>
      </c>
      <c r="P84" s="22">
        <v>0</v>
      </c>
      <c r="Q84" s="23">
        <v>210000</v>
      </c>
      <c r="R84" s="42" t="s">
        <v>535</v>
      </c>
      <c r="S84" s="145"/>
    </row>
    <row r="85" spans="1:19" ht="30" x14ac:dyDescent="0.25">
      <c r="A85" s="22" t="s">
        <v>604</v>
      </c>
      <c r="B85" s="22" t="s">
        <v>75</v>
      </c>
      <c r="C85" s="22" t="s">
        <v>603</v>
      </c>
      <c r="D85" s="22" t="s">
        <v>791</v>
      </c>
      <c r="E85" s="22" t="s">
        <v>6</v>
      </c>
      <c r="F85" s="24">
        <v>42524</v>
      </c>
      <c r="G85" s="22" t="s">
        <v>537</v>
      </c>
      <c r="H85" s="30">
        <v>25</v>
      </c>
      <c r="I85" s="40">
        <v>3.7</v>
      </c>
      <c r="J85" s="31">
        <f t="shared" si="4"/>
        <v>92.5</v>
      </c>
      <c r="K85" s="22" t="s">
        <v>602</v>
      </c>
      <c r="L85" s="22" t="s">
        <v>543</v>
      </c>
      <c r="M85" s="24">
        <v>42530</v>
      </c>
      <c r="N85" s="24">
        <v>42552</v>
      </c>
      <c r="O85" s="24">
        <v>42555</v>
      </c>
      <c r="P85" s="22">
        <v>3</v>
      </c>
      <c r="Q85" s="23">
        <v>2200</v>
      </c>
      <c r="R85" s="42" t="s">
        <v>535</v>
      </c>
      <c r="S85" s="145"/>
    </row>
    <row r="86" spans="1:19" ht="30" x14ac:dyDescent="0.25">
      <c r="A86" s="22" t="s">
        <v>601</v>
      </c>
      <c r="B86" s="22" t="s">
        <v>75</v>
      </c>
      <c r="C86" s="22" t="s">
        <v>600</v>
      </c>
      <c r="D86" s="22" t="s">
        <v>791</v>
      </c>
      <c r="E86" s="22" t="s">
        <v>6</v>
      </c>
      <c r="F86" s="24">
        <v>42524</v>
      </c>
      <c r="G86" s="22" t="s">
        <v>537</v>
      </c>
      <c r="H86" s="30">
        <v>30</v>
      </c>
      <c r="I86" s="40">
        <v>3.7</v>
      </c>
      <c r="J86" s="31">
        <f t="shared" si="4"/>
        <v>111</v>
      </c>
      <c r="K86" s="22" t="s">
        <v>599</v>
      </c>
      <c r="L86" s="22" t="s">
        <v>536</v>
      </c>
      <c r="M86" s="24">
        <v>42534</v>
      </c>
      <c r="N86" s="24">
        <v>42547</v>
      </c>
      <c r="O86" s="24">
        <v>42549</v>
      </c>
      <c r="P86" s="22">
        <v>2</v>
      </c>
      <c r="Q86" s="22">
        <v>0.5</v>
      </c>
      <c r="R86" s="42" t="s">
        <v>535</v>
      </c>
      <c r="S86" s="145"/>
    </row>
    <row r="87" spans="1:19" ht="30" x14ac:dyDescent="0.25">
      <c r="A87" s="22" t="s">
        <v>598</v>
      </c>
      <c r="B87" s="22" t="s">
        <v>75</v>
      </c>
      <c r="C87" s="22" t="s">
        <v>597</v>
      </c>
      <c r="D87" s="22" t="s">
        <v>791</v>
      </c>
      <c r="E87" s="22" t="s">
        <v>6</v>
      </c>
      <c r="F87" s="24">
        <v>42529</v>
      </c>
      <c r="G87" s="22" t="s">
        <v>537</v>
      </c>
      <c r="H87" s="30">
        <v>8</v>
      </c>
      <c r="I87" s="40">
        <v>3.7</v>
      </c>
      <c r="J87" s="31">
        <f t="shared" si="4"/>
        <v>29.6</v>
      </c>
      <c r="K87" s="22" t="s">
        <v>801</v>
      </c>
      <c r="L87" s="22" t="s">
        <v>543</v>
      </c>
      <c r="M87" s="24">
        <v>42534</v>
      </c>
      <c r="N87" s="24">
        <v>42545</v>
      </c>
      <c r="O87" s="24">
        <v>42548</v>
      </c>
      <c r="P87" s="22">
        <v>3</v>
      </c>
      <c r="Q87" s="23">
        <v>11000</v>
      </c>
      <c r="R87" s="42" t="s">
        <v>535</v>
      </c>
      <c r="S87" s="145"/>
    </row>
    <row r="88" spans="1:19" ht="30" x14ac:dyDescent="0.25">
      <c r="A88" s="22" t="s">
        <v>596</v>
      </c>
      <c r="B88" s="22" t="s">
        <v>75</v>
      </c>
      <c r="C88" s="22" t="s">
        <v>595</v>
      </c>
      <c r="D88" s="22" t="s">
        <v>791</v>
      </c>
      <c r="E88" s="22" t="s">
        <v>6</v>
      </c>
      <c r="F88" s="24">
        <v>42538</v>
      </c>
      <c r="G88" s="22" t="s">
        <v>537</v>
      </c>
      <c r="H88" s="30">
        <v>100</v>
      </c>
      <c r="I88" s="40">
        <v>3.7</v>
      </c>
      <c r="J88" s="31">
        <f t="shared" si="4"/>
        <v>370</v>
      </c>
      <c r="K88" s="22" t="s">
        <v>594</v>
      </c>
      <c r="L88" s="22" t="s">
        <v>536</v>
      </c>
      <c r="M88" s="24">
        <v>42549</v>
      </c>
      <c r="N88" s="24">
        <v>42611</v>
      </c>
      <c r="O88" s="24">
        <v>42650</v>
      </c>
      <c r="P88" s="22">
        <v>39</v>
      </c>
      <c r="Q88" s="44">
        <v>6</v>
      </c>
      <c r="R88" s="41" t="s">
        <v>894</v>
      </c>
      <c r="S88" s="145"/>
    </row>
    <row r="89" spans="1:19" ht="30" x14ac:dyDescent="0.25">
      <c r="A89" s="22" t="s">
        <v>593</v>
      </c>
      <c r="B89" s="22" t="s">
        <v>75</v>
      </c>
      <c r="C89" s="22" t="s">
        <v>592</v>
      </c>
      <c r="D89" s="22" t="s">
        <v>791</v>
      </c>
      <c r="E89" s="22" t="s">
        <v>6</v>
      </c>
      <c r="F89" s="24">
        <v>42542</v>
      </c>
      <c r="G89" s="22" t="s">
        <v>537</v>
      </c>
      <c r="H89" s="30">
        <v>10</v>
      </c>
      <c r="I89" s="40">
        <v>3.7</v>
      </c>
      <c r="J89" s="31">
        <f t="shared" si="4"/>
        <v>37</v>
      </c>
      <c r="K89" s="22" t="s">
        <v>802</v>
      </c>
      <c r="L89" s="22" t="s">
        <v>536</v>
      </c>
      <c r="M89" s="24">
        <v>42541</v>
      </c>
      <c r="N89" s="24">
        <v>42540</v>
      </c>
      <c r="O89" s="24">
        <v>42542</v>
      </c>
      <c r="P89" s="22">
        <v>2</v>
      </c>
      <c r="Q89" s="23">
        <v>18000</v>
      </c>
      <c r="R89" s="42" t="s">
        <v>535</v>
      </c>
      <c r="S89" s="145"/>
    </row>
    <row r="90" spans="1:19" ht="30" x14ac:dyDescent="0.25">
      <c r="A90" s="22" t="s">
        <v>871</v>
      </c>
      <c r="B90" s="22" t="s">
        <v>75</v>
      </c>
      <c r="C90" s="22" t="s">
        <v>591</v>
      </c>
      <c r="D90" s="22" t="s">
        <v>9</v>
      </c>
      <c r="E90" s="22" t="s">
        <v>5</v>
      </c>
      <c r="F90" s="24">
        <v>42650</v>
      </c>
      <c r="G90" s="22" t="s">
        <v>537</v>
      </c>
      <c r="H90" s="32">
        <v>200000</v>
      </c>
      <c r="I90" s="37">
        <v>3.6019999999999999</v>
      </c>
      <c r="J90" s="31">
        <v>720400</v>
      </c>
      <c r="K90" s="22" t="s">
        <v>590</v>
      </c>
      <c r="L90" s="22" t="s">
        <v>536</v>
      </c>
      <c r="M90" s="24">
        <v>42661</v>
      </c>
      <c r="N90" s="24">
        <v>42685</v>
      </c>
      <c r="O90" s="24">
        <v>42691</v>
      </c>
      <c r="P90" s="22">
        <v>6</v>
      </c>
      <c r="Q90" s="23">
        <v>511000</v>
      </c>
      <c r="R90" s="42" t="s">
        <v>535</v>
      </c>
      <c r="S90" s="145"/>
    </row>
    <row r="91" spans="1:19" ht="30" x14ac:dyDescent="0.25">
      <c r="A91" s="22" t="s">
        <v>589</v>
      </c>
      <c r="B91" s="22" t="s">
        <v>75</v>
      </c>
      <c r="C91" s="22" t="s">
        <v>588</v>
      </c>
      <c r="D91" s="22" t="s">
        <v>791</v>
      </c>
      <c r="E91" s="22" t="s">
        <v>6</v>
      </c>
      <c r="F91" s="24">
        <v>42562</v>
      </c>
      <c r="G91" s="22" t="s">
        <v>537</v>
      </c>
      <c r="H91" s="30">
        <v>5</v>
      </c>
      <c r="I91" s="40">
        <v>3.7</v>
      </c>
      <c r="J91" s="31">
        <f t="shared" ref="J91:J110" si="5">H91*I91</f>
        <v>18.5</v>
      </c>
      <c r="K91" s="22" t="s">
        <v>587</v>
      </c>
      <c r="L91" s="22" t="s">
        <v>539</v>
      </c>
      <c r="M91" s="24">
        <v>42566</v>
      </c>
      <c r="N91" s="24">
        <v>42643</v>
      </c>
      <c r="O91" s="24">
        <v>42646</v>
      </c>
      <c r="P91" s="22">
        <v>3</v>
      </c>
      <c r="Q91" s="23">
        <v>15000</v>
      </c>
      <c r="R91" s="42" t="s">
        <v>535</v>
      </c>
      <c r="S91" s="145"/>
    </row>
    <row r="92" spans="1:19" ht="60" x14ac:dyDescent="0.25">
      <c r="A92" s="22" t="s">
        <v>586</v>
      </c>
      <c r="B92" s="22" t="s">
        <v>75</v>
      </c>
      <c r="C92" s="22" t="s">
        <v>544</v>
      </c>
      <c r="D92" s="22" t="s">
        <v>791</v>
      </c>
      <c r="E92" s="22" t="s">
        <v>6</v>
      </c>
      <c r="F92" s="24">
        <v>42577</v>
      </c>
      <c r="G92" s="22" t="s">
        <v>537</v>
      </c>
      <c r="H92" s="30">
        <v>530</v>
      </c>
      <c r="I92" s="40">
        <v>3.7</v>
      </c>
      <c r="J92" s="31">
        <f t="shared" si="5"/>
        <v>1961</v>
      </c>
      <c r="K92" s="22" t="s">
        <v>585</v>
      </c>
      <c r="L92" s="22" t="s">
        <v>539</v>
      </c>
      <c r="M92" s="24">
        <v>42613</v>
      </c>
      <c r="N92" s="24">
        <v>42638</v>
      </c>
      <c r="O92" s="24">
        <v>42639</v>
      </c>
      <c r="P92" s="22">
        <v>1</v>
      </c>
      <c r="Q92" s="23">
        <v>17000</v>
      </c>
      <c r="R92" s="42" t="s">
        <v>535</v>
      </c>
      <c r="S92" s="145"/>
    </row>
    <row r="93" spans="1:19" ht="60" x14ac:dyDescent="0.25">
      <c r="A93" s="22" t="s">
        <v>584</v>
      </c>
      <c r="B93" s="22" t="s">
        <v>75</v>
      </c>
      <c r="C93" s="22" t="s">
        <v>582</v>
      </c>
      <c r="D93" s="22" t="s">
        <v>791</v>
      </c>
      <c r="E93" s="22" t="s">
        <v>6</v>
      </c>
      <c r="F93" s="24">
        <v>42578</v>
      </c>
      <c r="G93" s="22" t="s">
        <v>537</v>
      </c>
      <c r="H93" s="30">
        <v>8</v>
      </c>
      <c r="I93" s="40">
        <v>3.7</v>
      </c>
      <c r="J93" s="31">
        <f t="shared" si="5"/>
        <v>29.6</v>
      </c>
      <c r="K93" s="22" t="s">
        <v>803</v>
      </c>
      <c r="L93" s="22" t="s">
        <v>543</v>
      </c>
      <c r="M93" s="24">
        <v>42622</v>
      </c>
      <c r="N93" s="24">
        <v>42679</v>
      </c>
      <c r="O93" s="24">
        <v>42691</v>
      </c>
      <c r="P93" s="22">
        <v>12</v>
      </c>
      <c r="Q93" s="23">
        <v>69000</v>
      </c>
      <c r="R93" s="43" t="s">
        <v>581</v>
      </c>
      <c r="S93" s="145"/>
    </row>
    <row r="94" spans="1:19" ht="45" x14ac:dyDescent="0.25">
      <c r="A94" s="22" t="s">
        <v>583</v>
      </c>
      <c r="B94" s="22" t="s">
        <v>75</v>
      </c>
      <c r="C94" s="22" t="s">
        <v>582</v>
      </c>
      <c r="D94" s="22" t="s">
        <v>791</v>
      </c>
      <c r="E94" s="22" t="s">
        <v>6</v>
      </c>
      <c r="F94" s="24">
        <v>42578</v>
      </c>
      <c r="G94" s="22" t="s">
        <v>537</v>
      </c>
      <c r="H94" s="30">
        <v>10</v>
      </c>
      <c r="I94" s="40">
        <v>3.7</v>
      </c>
      <c r="J94" s="31">
        <f t="shared" si="5"/>
        <v>37</v>
      </c>
      <c r="K94" s="22" t="s">
        <v>804</v>
      </c>
      <c r="L94" s="22" t="s">
        <v>543</v>
      </c>
      <c r="M94" s="24">
        <v>42622</v>
      </c>
      <c r="N94" s="24">
        <v>42679</v>
      </c>
      <c r="O94" s="24">
        <v>42691</v>
      </c>
      <c r="P94" s="22">
        <v>12</v>
      </c>
      <c r="Q94" s="23">
        <v>69000</v>
      </c>
      <c r="R94" s="43" t="s">
        <v>581</v>
      </c>
      <c r="S94" s="145"/>
    </row>
    <row r="95" spans="1:19" ht="30" x14ac:dyDescent="0.25">
      <c r="A95" s="22" t="s">
        <v>580</v>
      </c>
      <c r="B95" s="22" t="s">
        <v>75</v>
      </c>
      <c r="C95" s="22" t="s">
        <v>544</v>
      </c>
      <c r="D95" s="22" t="s">
        <v>791</v>
      </c>
      <c r="E95" s="22" t="s">
        <v>6</v>
      </c>
      <c r="F95" s="24">
        <v>42594</v>
      </c>
      <c r="G95" s="22" t="s">
        <v>537</v>
      </c>
      <c r="H95" s="30">
        <v>1025</v>
      </c>
      <c r="I95" s="40">
        <v>3.7</v>
      </c>
      <c r="J95" s="31">
        <f t="shared" si="5"/>
        <v>3792.5</v>
      </c>
      <c r="K95" s="22" t="s">
        <v>805</v>
      </c>
      <c r="L95" s="22" t="s">
        <v>543</v>
      </c>
      <c r="M95" s="24">
        <v>42614</v>
      </c>
      <c r="N95" s="24">
        <v>42638</v>
      </c>
      <c r="O95" s="24">
        <v>42641</v>
      </c>
      <c r="P95" s="22">
        <v>3</v>
      </c>
      <c r="Q95" s="23">
        <v>17000</v>
      </c>
      <c r="R95" s="42" t="s">
        <v>535</v>
      </c>
      <c r="S95" s="145"/>
    </row>
    <row r="96" spans="1:19" ht="30" x14ac:dyDescent="0.25">
      <c r="A96" s="22" t="s">
        <v>579</v>
      </c>
      <c r="B96" s="22" t="s">
        <v>75</v>
      </c>
      <c r="C96" s="22" t="s">
        <v>578</v>
      </c>
      <c r="D96" s="22" t="s">
        <v>791</v>
      </c>
      <c r="E96" s="22" t="s">
        <v>6</v>
      </c>
      <c r="F96" s="24">
        <v>42607</v>
      </c>
      <c r="G96" s="22" t="s">
        <v>537</v>
      </c>
      <c r="H96" s="30">
        <v>5</v>
      </c>
      <c r="I96" s="40">
        <v>3.7</v>
      </c>
      <c r="J96" s="31">
        <f t="shared" si="5"/>
        <v>18.5</v>
      </c>
      <c r="K96" s="22" t="s">
        <v>889</v>
      </c>
      <c r="L96" s="22" t="s">
        <v>539</v>
      </c>
      <c r="M96" s="24">
        <v>42614</v>
      </c>
      <c r="N96" s="24">
        <v>42704</v>
      </c>
      <c r="O96" s="24">
        <v>42706</v>
      </c>
      <c r="P96" s="22">
        <v>2</v>
      </c>
      <c r="Q96" s="23">
        <v>1000</v>
      </c>
      <c r="R96" s="42" t="s">
        <v>535</v>
      </c>
      <c r="S96" s="145"/>
    </row>
    <row r="97" spans="1:19" x14ac:dyDescent="0.25">
      <c r="A97" s="22" t="s">
        <v>577</v>
      </c>
      <c r="B97" s="22" t="s">
        <v>75</v>
      </c>
      <c r="C97" s="22" t="s">
        <v>550</v>
      </c>
      <c r="D97" s="22" t="s">
        <v>791</v>
      </c>
      <c r="E97" s="22" t="s">
        <v>6</v>
      </c>
      <c r="F97" s="24">
        <v>42627</v>
      </c>
      <c r="G97" s="22" t="s">
        <v>537</v>
      </c>
      <c r="H97" s="30">
        <v>2360</v>
      </c>
      <c r="I97" s="40">
        <v>3.7</v>
      </c>
      <c r="J97" s="31">
        <f t="shared" si="5"/>
        <v>8732</v>
      </c>
      <c r="K97" s="22" t="s">
        <v>576</v>
      </c>
      <c r="L97" s="22" t="s">
        <v>575</v>
      </c>
      <c r="M97" s="24">
        <v>42639</v>
      </c>
      <c r="N97" s="24">
        <v>42664</v>
      </c>
      <c r="O97" s="24">
        <v>42668</v>
      </c>
      <c r="P97" s="22">
        <v>4</v>
      </c>
      <c r="Q97" s="23">
        <v>23000</v>
      </c>
      <c r="R97" s="42" t="s">
        <v>535</v>
      </c>
      <c r="S97" s="145"/>
    </row>
    <row r="98" spans="1:19" ht="30" x14ac:dyDescent="0.25">
      <c r="A98" s="22" t="s">
        <v>574</v>
      </c>
      <c r="B98" s="22" t="s">
        <v>75</v>
      </c>
      <c r="C98" s="22" t="s">
        <v>544</v>
      </c>
      <c r="D98" s="22" t="s">
        <v>791</v>
      </c>
      <c r="E98" s="22" t="s">
        <v>6</v>
      </c>
      <c r="F98" s="24">
        <v>42660</v>
      </c>
      <c r="G98" s="22" t="s">
        <v>537</v>
      </c>
      <c r="H98" s="30">
        <v>10</v>
      </c>
      <c r="I98" s="40">
        <v>3.7</v>
      </c>
      <c r="J98" s="31">
        <f t="shared" si="5"/>
        <v>37</v>
      </c>
      <c r="K98" s="22" t="s">
        <v>573</v>
      </c>
      <c r="L98" s="22" t="s">
        <v>536</v>
      </c>
      <c r="M98" s="24">
        <v>42670</v>
      </c>
      <c r="N98" s="24">
        <v>42692</v>
      </c>
      <c r="O98" s="24">
        <v>42696</v>
      </c>
      <c r="P98" s="22">
        <v>4</v>
      </c>
      <c r="Q98" s="23">
        <v>52000</v>
      </c>
      <c r="R98" s="42" t="s">
        <v>535</v>
      </c>
      <c r="S98" s="145"/>
    </row>
    <row r="99" spans="1:19" ht="45" x14ac:dyDescent="0.25">
      <c r="A99" s="22" t="s">
        <v>572</v>
      </c>
      <c r="B99" s="22" t="s">
        <v>75</v>
      </c>
      <c r="C99" s="22" t="s">
        <v>571</v>
      </c>
      <c r="D99" s="22" t="s">
        <v>791</v>
      </c>
      <c r="E99" s="22" t="s">
        <v>6</v>
      </c>
      <c r="F99" s="24">
        <v>42263</v>
      </c>
      <c r="G99" s="22" t="s">
        <v>537</v>
      </c>
      <c r="H99" s="30">
        <v>305125.73</v>
      </c>
      <c r="I99" s="40">
        <v>3.7</v>
      </c>
      <c r="J99" s="31">
        <f t="shared" si="5"/>
        <v>1128965.2009999999</v>
      </c>
      <c r="K99" s="22" t="s">
        <v>806</v>
      </c>
      <c r="L99" s="22" t="s">
        <v>536</v>
      </c>
      <c r="M99" s="24">
        <v>42634</v>
      </c>
      <c r="N99" s="24">
        <v>42466</v>
      </c>
      <c r="O99" s="24">
        <v>42472</v>
      </c>
      <c r="P99" s="22">
        <v>6</v>
      </c>
      <c r="Q99" s="23">
        <v>417000</v>
      </c>
      <c r="R99" s="42" t="s">
        <v>535</v>
      </c>
      <c r="S99" s="145"/>
    </row>
    <row r="100" spans="1:19" ht="30" x14ac:dyDescent="0.25">
      <c r="A100" s="22" t="s">
        <v>569</v>
      </c>
      <c r="B100" s="22" t="s">
        <v>75</v>
      </c>
      <c r="C100" s="22" t="s">
        <v>550</v>
      </c>
      <c r="D100" s="22" t="s">
        <v>791</v>
      </c>
      <c r="E100" s="22" t="s">
        <v>6</v>
      </c>
      <c r="F100" s="24">
        <v>42338</v>
      </c>
      <c r="G100" s="22" t="s">
        <v>537</v>
      </c>
      <c r="H100" s="30">
        <v>1800</v>
      </c>
      <c r="I100" s="40">
        <v>3.7</v>
      </c>
      <c r="J100" s="31">
        <f t="shared" si="5"/>
        <v>6660</v>
      </c>
      <c r="K100" s="22" t="s">
        <v>568</v>
      </c>
      <c r="L100" s="22" t="s">
        <v>536</v>
      </c>
      <c r="M100" s="24">
        <v>42381</v>
      </c>
      <c r="N100" s="24">
        <v>42397</v>
      </c>
      <c r="O100" s="24">
        <v>42410</v>
      </c>
      <c r="P100" s="22">
        <v>13</v>
      </c>
      <c r="Q100" s="22">
        <v>0.5</v>
      </c>
      <c r="R100" s="42" t="s">
        <v>535</v>
      </c>
      <c r="S100" s="145"/>
    </row>
    <row r="101" spans="1:19" ht="30" x14ac:dyDescent="0.25">
      <c r="A101" s="22" t="s">
        <v>567</v>
      </c>
      <c r="B101" s="22" t="s">
        <v>75</v>
      </c>
      <c r="C101" s="22" t="s">
        <v>561</v>
      </c>
      <c r="D101" s="22" t="s">
        <v>791</v>
      </c>
      <c r="E101" s="22" t="s">
        <v>6</v>
      </c>
      <c r="F101" s="24">
        <v>42377</v>
      </c>
      <c r="G101" s="22" t="s">
        <v>537</v>
      </c>
      <c r="H101" s="30">
        <v>152</v>
      </c>
      <c r="I101" s="40">
        <v>3.7</v>
      </c>
      <c r="J101" s="31">
        <f t="shared" si="5"/>
        <v>562.4</v>
      </c>
      <c r="K101" s="22" t="s">
        <v>566</v>
      </c>
      <c r="L101" s="22" t="s">
        <v>536</v>
      </c>
      <c r="M101" s="24">
        <v>42382</v>
      </c>
      <c r="N101" s="24">
        <v>42417</v>
      </c>
      <c r="O101" s="24">
        <v>42417</v>
      </c>
      <c r="P101" s="22">
        <v>0</v>
      </c>
      <c r="Q101" s="23">
        <v>17000</v>
      </c>
      <c r="R101" s="42" t="s">
        <v>535</v>
      </c>
      <c r="S101" s="145"/>
    </row>
    <row r="102" spans="1:19" ht="30" x14ac:dyDescent="0.25">
      <c r="A102" s="22" t="s">
        <v>565</v>
      </c>
      <c r="B102" s="22" t="s">
        <v>75</v>
      </c>
      <c r="C102" s="22" t="s">
        <v>564</v>
      </c>
      <c r="D102" s="22" t="s">
        <v>791</v>
      </c>
      <c r="E102" s="22" t="s">
        <v>6</v>
      </c>
      <c r="F102" s="24">
        <v>42384</v>
      </c>
      <c r="G102" s="22" t="s">
        <v>537</v>
      </c>
      <c r="H102" s="30">
        <v>5830</v>
      </c>
      <c r="I102" s="40">
        <v>3.7</v>
      </c>
      <c r="J102" s="31">
        <f t="shared" si="5"/>
        <v>21571</v>
      </c>
      <c r="K102" s="22" t="s">
        <v>563</v>
      </c>
      <c r="L102" s="22" t="s">
        <v>536</v>
      </c>
      <c r="M102" s="24">
        <v>42392</v>
      </c>
      <c r="N102" s="24">
        <v>42401</v>
      </c>
      <c r="O102" s="24">
        <v>42402</v>
      </c>
      <c r="P102" s="22">
        <v>1</v>
      </c>
      <c r="Q102" s="23">
        <v>70940</v>
      </c>
      <c r="R102" s="42" t="s">
        <v>535</v>
      </c>
      <c r="S102" s="145"/>
    </row>
    <row r="103" spans="1:19" ht="45" x14ac:dyDescent="0.25">
      <c r="A103" s="22" t="s">
        <v>562</v>
      </c>
      <c r="B103" s="22" t="s">
        <v>75</v>
      </c>
      <c r="C103" s="22" t="s">
        <v>561</v>
      </c>
      <c r="D103" s="22" t="s">
        <v>791</v>
      </c>
      <c r="E103" s="22" t="s">
        <v>6</v>
      </c>
      <c r="F103" s="24">
        <v>42397</v>
      </c>
      <c r="G103" s="22" t="s">
        <v>537</v>
      </c>
      <c r="H103" s="30">
        <v>10</v>
      </c>
      <c r="I103" s="40">
        <v>3.7</v>
      </c>
      <c r="J103" s="31">
        <f t="shared" si="5"/>
        <v>37</v>
      </c>
      <c r="K103" s="22" t="s">
        <v>807</v>
      </c>
      <c r="L103" s="22" t="s">
        <v>536</v>
      </c>
      <c r="M103" s="24">
        <v>42398</v>
      </c>
      <c r="N103" s="24">
        <v>42417</v>
      </c>
      <c r="O103" s="24">
        <v>42417</v>
      </c>
      <c r="P103" s="22">
        <v>0</v>
      </c>
      <c r="Q103" s="23">
        <v>12000</v>
      </c>
      <c r="R103" s="42" t="s">
        <v>535</v>
      </c>
      <c r="S103" s="145"/>
    </row>
    <row r="104" spans="1:19" ht="45" x14ac:dyDescent="0.25">
      <c r="A104" s="22" t="s">
        <v>560</v>
      </c>
      <c r="B104" s="22" t="s">
        <v>75</v>
      </c>
      <c r="C104" s="22" t="s">
        <v>559</v>
      </c>
      <c r="D104" s="22" t="s">
        <v>791</v>
      </c>
      <c r="E104" s="22" t="s">
        <v>6</v>
      </c>
      <c r="F104" s="24">
        <v>42445</v>
      </c>
      <c r="G104" s="22" t="s">
        <v>537</v>
      </c>
      <c r="H104" s="30">
        <v>100</v>
      </c>
      <c r="I104" s="40">
        <v>3.7</v>
      </c>
      <c r="J104" s="31">
        <f t="shared" si="5"/>
        <v>370</v>
      </c>
      <c r="K104" s="22" t="s">
        <v>808</v>
      </c>
      <c r="L104" s="22" t="s">
        <v>543</v>
      </c>
      <c r="M104" s="24">
        <v>42468</v>
      </c>
      <c r="N104" s="24">
        <v>42488</v>
      </c>
      <c r="O104" s="24">
        <v>42492</v>
      </c>
      <c r="P104" s="22">
        <v>4</v>
      </c>
      <c r="Q104" s="22">
        <v>0.2</v>
      </c>
      <c r="R104" s="42" t="s">
        <v>535</v>
      </c>
      <c r="S104" s="145"/>
    </row>
    <row r="105" spans="1:19" ht="30" x14ac:dyDescent="0.25">
      <c r="A105" s="22" t="s">
        <v>558</v>
      </c>
      <c r="B105" s="22" t="s">
        <v>75</v>
      </c>
      <c r="C105" s="22" t="s">
        <v>557</v>
      </c>
      <c r="D105" s="22" t="s">
        <v>791</v>
      </c>
      <c r="E105" s="22" t="s">
        <v>6</v>
      </c>
      <c r="F105" s="24">
        <v>42467</v>
      </c>
      <c r="G105" s="22" t="s">
        <v>537</v>
      </c>
      <c r="H105" s="30">
        <v>2435.92</v>
      </c>
      <c r="I105" s="40">
        <v>3.7</v>
      </c>
      <c r="J105" s="31">
        <f t="shared" si="5"/>
        <v>9012.9040000000005</v>
      </c>
      <c r="K105" s="22" t="s">
        <v>556</v>
      </c>
      <c r="L105" s="22" t="s">
        <v>536</v>
      </c>
      <c r="M105" s="24">
        <v>42460</v>
      </c>
      <c r="N105" s="24">
        <v>42459</v>
      </c>
      <c r="O105" s="24">
        <v>42473</v>
      </c>
      <c r="P105" s="22">
        <v>14</v>
      </c>
      <c r="Q105" s="23">
        <v>18140</v>
      </c>
      <c r="R105" s="42" t="s">
        <v>535</v>
      </c>
      <c r="S105" s="145"/>
    </row>
    <row r="106" spans="1:19" x14ac:dyDescent="0.25">
      <c r="A106" s="22" t="s">
        <v>555</v>
      </c>
      <c r="B106" s="22" t="s">
        <v>75</v>
      </c>
      <c r="C106" s="22" t="s">
        <v>550</v>
      </c>
      <c r="D106" s="22" t="s">
        <v>791</v>
      </c>
      <c r="E106" s="22" t="s">
        <v>6</v>
      </c>
      <c r="F106" s="24">
        <v>42479</v>
      </c>
      <c r="G106" s="22" t="s">
        <v>537</v>
      </c>
      <c r="H106" s="30">
        <v>270</v>
      </c>
      <c r="I106" s="40">
        <v>3.7</v>
      </c>
      <c r="J106" s="31">
        <f t="shared" si="5"/>
        <v>999</v>
      </c>
      <c r="K106" s="22" t="s">
        <v>554</v>
      </c>
      <c r="L106" s="22" t="s">
        <v>543</v>
      </c>
      <c r="M106" s="24">
        <v>42496</v>
      </c>
      <c r="N106" s="24">
        <v>42514</v>
      </c>
      <c r="O106" s="24">
        <v>42514</v>
      </c>
      <c r="P106" s="22">
        <v>0</v>
      </c>
      <c r="Q106" s="23">
        <v>11000</v>
      </c>
      <c r="R106" s="42" t="s">
        <v>535</v>
      </c>
      <c r="S106" s="145"/>
    </row>
    <row r="107" spans="1:19" ht="30" x14ac:dyDescent="0.25">
      <c r="A107" s="22" t="s">
        <v>553</v>
      </c>
      <c r="B107" s="22" t="s">
        <v>75</v>
      </c>
      <c r="C107" s="22" t="s">
        <v>544</v>
      </c>
      <c r="D107" s="22" t="s">
        <v>791</v>
      </c>
      <c r="E107" s="22" t="s">
        <v>6</v>
      </c>
      <c r="F107" s="24">
        <v>42485</v>
      </c>
      <c r="G107" s="22" t="s">
        <v>537</v>
      </c>
      <c r="H107" s="30">
        <v>24</v>
      </c>
      <c r="I107" s="40">
        <v>3.7</v>
      </c>
      <c r="J107" s="31">
        <f t="shared" si="5"/>
        <v>88.800000000000011</v>
      </c>
      <c r="K107" s="22" t="s">
        <v>552</v>
      </c>
      <c r="L107" s="22" t="s">
        <v>543</v>
      </c>
      <c r="M107" s="24">
        <v>42496</v>
      </c>
      <c r="N107" s="24">
        <v>42505</v>
      </c>
      <c r="O107" s="24">
        <v>42508</v>
      </c>
      <c r="P107" s="22">
        <v>3</v>
      </c>
      <c r="Q107" s="23">
        <v>18000</v>
      </c>
      <c r="R107" s="42" t="s">
        <v>535</v>
      </c>
      <c r="S107" s="145"/>
    </row>
    <row r="108" spans="1:19" ht="30" x14ac:dyDescent="0.25">
      <c r="A108" s="22" t="s">
        <v>551</v>
      </c>
      <c r="B108" s="22" t="s">
        <v>75</v>
      </c>
      <c r="C108" s="22" t="s">
        <v>550</v>
      </c>
      <c r="D108" s="22" t="s">
        <v>791</v>
      </c>
      <c r="E108" s="22" t="s">
        <v>6</v>
      </c>
      <c r="F108" s="24">
        <v>42487</v>
      </c>
      <c r="G108" s="22" t="s">
        <v>537</v>
      </c>
      <c r="H108" s="30">
        <v>670</v>
      </c>
      <c r="I108" s="40">
        <v>3.7</v>
      </c>
      <c r="J108" s="31">
        <f t="shared" si="5"/>
        <v>2479</v>
      </c>
      <c r="K108" s="22" t="s">
        <v>549</v>
      </c>
      <c r="L108" s="22" t="s">
        <v>536</v>
      </c>
      <c r="M108" s="24">
        <v>42496</v>
      </c>
      <c r="N108" s="24">
        <v>42523</v>
      </c>
      <c r="O108" s="24">
        <v>42523</v>
      </c>
      <c r="P108" s="22">
        <v>0</v>
      </c>
      <c r="Q108" s="23">
        <v>20000</v>
      </c>
      <c r="R108" s="42" t="s">
        <v>535</v>
      </c>
      <c r="S108" s="145"/>
    </row>
    <row r="109" spans="1:19" ht="45" x14ac:dyDescent="0.25">
      <c r="A109" s="22" t="s">
        <v>548</v>
      </c>
      <c r="B109" s="22" t="s">
        <v>75</v>
      </c>
      <c r="C109" s="22" t="s">
        <v>547</v>
      </c>
      <c r="D109" s="22" t="s">
        <v>791</v>
      </c>
      <c r="E109" s="22" t="s">
        <v>6</v>
      </c>
      <c r="F109" s="24">
        <v>42487</v>
      </c>
      <c r="G109" s="22" t="s">
        <v>537</v>
      </c>
      <c r="H109" s="30">
        <v>3.2</v>
      </c>
      <c r="I109" s="40">
        <v>3.7</v>
      </c>
      <c r="J109" s="31">
        <f t="shared" si="5"/>
        <v>11.840000000000002</v>
      </c>
      <c r="K109" s="22" t="s">
        <v>546</v>
      </c>
      <c r="L109" s="22" t="s">
        <v>539</v>
      </c>
      <c r="M109" s="24">
        <v>42495</v>
      </c>
      <c r="N109" s="24">
        <v>42509</v>
      </c>
      <c r="O109" s="24">
        <v>42510</v>
      </c>
      <c r="P109" s="22">
        <v>1</v>
      </c>
      <c r="Q109" s="23">
        <v>1000</v>
      </c>
      <c r="R109" s="42" t="s">
        <v>535</v>
      </c>
      <c r="S109" s="145"/>
    </row>
    <row r="110" spans="1:19" ht="30" x14ac:dyDescent="0.25">
      <c r="A110" s="22" t="s">
        <v>545</v>
      </c>
      <c r="B110" s="22" t="s">
        <v>75</v>
      </c>
      <c r="C110" s="22" t="s">
        <v>544</v>
      </c>
      <c r="D110" s="22" t="s">
        <v>791</v>
      </c>
      <c r="E110" s="22" t="s">
        <v>6</v>
      </c>
      <c r="F110" s="24">
        <v>42493</v>
      </c>
      <c r="G110" s="22" t="s">
        <v>537</v>
      </c>
      <c r="H110" s="30">
        <v>1025.01</v>
      </c>
      <c r="I110" s="40">
        <v>3.7</v>
      </c>
      <c r="J110" s="31">
        <f t="shared" si="5"/>
        <v>3792.5370000000003</v>
      </c>
      <c r="K110" s="22" t="s">
        <v>809</v>
      </c>
      <c r="L110" s="22" t="s">
        <v>543</v>
      </c>
      <c r="M110" s="24">
        <v>42496</v>
      </c>
      <c r="N110" s="24">
        <v>42505</v>
      </c>
      <c r="O110" s="24">
        <v>42508</v>
      </c>
      <c r="P110" s="22">
        <v>3</v>
      </c>
      <c r="Q110" s="23">
        <v>19000</v>
      </c>
      <c r="R110" s="42" t="s">
        <v>535</v>
      </c>
      <c r="S110" s="145"/>
    </row>
    <row r="111" spans="1:19" ht="45" x14ac:dyDescent="0.25">
      <c r="A111" s="22" t="s">
        <v>872</v>
      </c>
      <c r="B111" s="22" t="s">
        <v>75</v>
      </c>
      <c r="C111" s="22" t="s">
        <v>497</v>
      </c>
      <c r="D111" s="22" t="s">
        <v>9</v>
      </c>
      <c r="E111" s="22" t="s">
        <v>5</v>
      </c>
      <c r="F111" s="24">
        <v>42642</v>
      </c>
      <c r="G111" s="22" t="s">
        <v>537</v>
      </c>
      <c r="H111" s="30">
        <v>2554</v>
      </c>
      <c r="I111" s="37">
        <v>3.3780000000000001</v>
      </c>
      <c r="J111" s="31">
        <f>H111*I111</f>
        <v>8627.4120000000003</v>
      </c>
      <c r="K111" s="22" t="s">
        <v>890</v>
      </c>
      <c r="L111" s="22" t="s">
        <v>539</v>
      </c>
      <c r="M111" s="24">
        <v>42648</v>
      </c>
      <c r="N111" s="24">
        <v>42685</v>
      </c>
      <c r="O111" s="24">
        <v>42688</v>
      </c>
      <c r="P111" s="22">
        <v>3</v>
      </c>
      <c r="Q111" s="22">
        <v>0.51</v>
      </c>
      <c r="R111" s="42" t="s">
        <v>535</v>
      </c>
      <c r="S111" s="145"/>
    </row>
    <row r="112" spans="1:19" x14ac:dyDescent="0.25">
      <c r="A112" s="22" t="s">
        <v>873</v>
      </c>
      <c r="B112" s="22" t="s">
        <v>1058</v>
      </c>
      <c r="C112" s="22" t="s">
        <v>541</v>
      </c>
      <c r="D112" s="22" t="s">
        <v>9</v>
      </c>
      <c r="E112" s="22" t="s">
        <v>5</v>
      </c>
      <c r="F112" s="24">
        <v>42438</v>
      </c>
      <c r="G112" s="22" t="s">
        <v>537</v>
      </c>
      <c r="H112" s="39">
        <v>24745</v>
      </c>
      <c r="I112" s="37">
        <v>3.3450000000000002</v>
      </c>
      <c r="J112" s="31">
        <v>82772.03</v>
      </c>
      <c r="K112" s="22" t="s">
        <v>540</v>
      </c>
      <c r="L112" s="22" t="s">
        <v>539</v>
      </c>
      <c r="M112" s="24">
        <v>42495</v>
      </c>
      <c r="N112" s="24">
        <v>42572</v>
      </c>
      <c r="O112" s="24">
        <v>42573</v>
      </c>
      <c r="P112" s="22">
        <v>1</v>
      </c>
      <c r="Q112" s="23">
        <v>450000</v>
      </c>
      <c r="R112" s="42" t="s">
        <v>535</v>
      </c>
      <c r="S112" s="145"/>
    </row>
    <row r="113" spans="1:19" ht="45" x14ac:dyDescent="0.25">
      <c r="A113" s="22" t="s">
        <v>874</v>
      </c>
      <c r="B113" s="22" t="s">
        <v>1058</v>
      </c>
      <c r="C113" s="22" t="s">
        <v>490</v>
      </c>
      <c r="D113" s="22" t="s">
        <v>14</v>
      </c>
      <c r="E113" s="22" t="s">
        <v>5</v>
      </c>
      <c r="F113" s="24">
        <v>42377</v>
      </c>
      <c r="G113" s="22" t="s">
        <v>537</v>
      </c>
      <c r="H113" s="30">
        <v>66834</v>
      </c>
      <c r="I113" s="37">
        <v>3.7759999999999998</v>
      </c>
      <c r="J113" s="31">
        <v>252365.18</v>
      </c>
      <c r="K113" s="22" t="s">
        <v>891</v>
      </c>
      <c r="L113" s="22" t="s">
        <v>536</v>
      </c>
      <c r="M113" s="24">
        <v>42387</v>
      </c>
      <c r="N113" s="24">
        <v>42422</v>
      </c>
      <c r="O113" s="24">
        <v>42424</v>
      </c>
      <c r="P113" s="22">
        <v>2</v>
      </c>
      <c r="Q113" s="23">
        <v>144000</v>
      </c>
      <c r="R113" s="42" t="s">
        <v>535</v>
      </c>
      <c r="S113" s="145"/>
    </row>
    <row r="114" spans="1:19" ht="30" x14ac:dyDescent="0.25">
      <c r="A114" s="22" t="s">
        <v>407</v>
      </c>
      <c r="B114" s="22" t="s">
        <v>1058</v>
      </c>
      <c r="C114" s="22" t="s">
        <v>499</v>
      </c>
      <c r="D114" s="22" t="s">
        <v>9</v>
      </c>
      <c r="E114" s="22" t="s">
        <v>5</v>
      </c>
      <c r="F114" s="24">
        <v>42375</v>
      </c>
      <c r="G114" s="22" t="s">
        <v>537</v>
      </c>
      <c r="H114" s="30">
        <v>15000</v>
      </c>
      <c r="I114" s="40">
        <v>3.7759999999999998</v>
      </c>
      <c r="J114" s="31">
        <v>56640</v>
      </c>
      <c r="K114" s="22" t="s">
        <v>538</v>
      </c>
      <c r="L114" s="22" t="s">
        <v>536</v>
      </c>
      <c r="M114" s="24">
        <v>42384</v>
      </c>
      <c r="N114" s="24">
        <v>42421</v>
      </c>
      <c r="O114" s="24">
        <v>42423</v>
      </c>
      <c r="P114" s="22">
        <v>2</v>
      </c>
      <c r="Q114" s="23">
        <v>36000</v>
      </c>
      <c r="R114" s="42" t="s">
        <v>535</v>
      </c>
      <c r="S114" s="145"/>
    </row>
    <row r="115" spans="1:19" ht="30" x14ac:dyDescent="0.25">
      <c r="A115" s="22" t="s">
        <v>875</v>
      </c>
      <c r="B115" s="22" t="s">
        <v>1058</v>
      </c>
      <c r="C115" s="22" t="s">
        <v>502</v>
      </c>
      <c r="D115" s="22" t="s">
        <v>9</v>
      </c>
      <c r="E115" s="22" t="s">
        <v>5</v>
      </c>
      <c r="F115" s="24">
        <v>42523</v>
      </c>
      <c r="G115" s="22" t="s">
        <v>537</v>
      </c>
      <c r="H115" s="30">
        <v>239</v>
      </c>
      <c r="I115" s="37">
        <v>3.2679999999999998</v>
      </c>
      <c r="J115" s="31">
        <v>781.05</v>
      </c>
      <c r="K115" s="22" t="s">
        <v>892</v>
      </c>
      <c r="L115" s="22" t="s">
        <v>536</v>
      </c>
      <c r="M115" s="24">
        <v>42534</v>
      </c>
      <c r="N115" s="24">
        <v>42562</v>
      </c>
      <c r="O115" s="24">
        <v>42563</v>
      </c>
      <c r="P115" s="22">
        <v>1</v>
      </c>
      <c r="Q115" s="23">
        <v>7000</v>
      </c>
      <c r="R115" s="42" t="s">
        <v>535</v>
      </c>
      <c r="S115" s="145"/>
    </row>
    <row r="116" spans="1:19" x14ac:dyDescent="0.25">
      <c r="A116" s="46" t="s">
        <v>534</v>
      </c>
      <c r="B116" s="22">
        <v>114</v>
      </c>
      <c r="C116" s="21"/>
      <c r="D116" s="21"/>
      <c r="E116" s="21"/>
      <c r="F116" s="21"/>
      <c r="G116" s="21"/>
      <c r="H116" s="47">
        <v>114</v>
      </c>
      <c r="I116" s="21"/>
      <c r="J116" s="48">
        <f>SUM(J2:J115)</f>
        <v>10782344.22838</v>
      </c>
      <c r="K116" s="21"/>
      <c r="L116" s="21"/>
      <c r="M116" s="21"/>
      <c r="N116" s="21"/>
      <c r="O116" s="21"/>
      <c r="P116" s="52">
        <f>AVERAGE(P2:P115)</f>
        <v>7.1140350877192979</v>
      </c>
      <c r="Q116" s="21"/>
      <c r="R116" s="21"/>
      <c r="S116" s="145"/>
    </row>
    <row r="117" spans="1:19" ht="51" x14ac:dyDescent="0.25">
      <c r="A117" s="49" t="s">
        <v>850</v>
      </c>
      <c r="I117"/>
    </row>
  </sheetData>
  <autoFilter ref="A1:S117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0" workbookViewId="0">
      <selection activeCell="I29" sqref="I29"/>
    </sheetView>
  </sheetViews>
  <sheetFormatPr defaultColWidth="27.5703125" defaultRowHeight="15" x14ac:dyDescent="0.25"/>
  <cols>
    <col min="1" max="1" width="20.42578125" bestFit="1" customWidth="1"/>
    <col min="2" max="2" width="25.28515625" bestFit="1" customWidth="1"/>
    <col min="3" max="3" width="26.28515625" bestFit="1" customWidth="1"/>
    <col min="4" max="4" width="11.85546875" bestFit="1" customWidth="1"/>
    <col min="5" max="5" width="10.7109375" bestFit="1" customWidth="1"/>
    <col min="6" max="6" width="11.85546875" bestFit="1" customWidth="1"/>
    <col min="7" max="7" width="16.140625" bestFit="1" customWidth="1"/>
    <col min="8" max="8" width="8.5703125" bestFit="1" customWidth="1"/>
    <col min="9" max="9" width="15" customWidth="1"/>
    <col min="11" max="11" width="27" bestFit="1" customWidth="1"/>
    <col min="12" max="12" width="10.7109375" bestFit="1" customWidth="1"/>
    <col min="13" max="13" width="19.28515625" bestFit="1" customWidth="1"/>
    <col min="14" max="14" width="8.5703125" bestFit="1" customWidth="1"/>
    <col min="15" max="15" width="10.85546875" bestFit="1" customWidth="1"/>
    <col min="16" max="16" width="19.85546875" bestFit="1" customWidth="1"/>
  </cols>
  <sheetData>
    <row r="1" spans="1:16" s="98" customFormat="1" x14ac:dyDescent="0.25">
      <c r="A1" s="25" t="s">
        <v>776</v>
      </c>
      <c r="B1" s="25" t="s">
        <v>775</v>
      </c>
      <c r="C1" s="25" t="s">
        <v>810</v>
      </c>
      <c r="D1" s="25" t="s">
        <v>811</v>
      </c>
      <c r="E1" s="25" t="s">
        <v>772</v>
      </c>
      <c r="F1" s="25" t="s">
        <v>771</v>
      </c>
      <c r="G1" s="25" t="s">
        <v>770</v>
      </c>
      <c r="H1" s="25" t="s">
        <v>769</v>
      </c>
      <c r="I1" s="25" t="s">
        <v>768</v>
      </c>
      <c r="J1" s="25" t="s">
        <v>767</v>
      </c>
      <c r="K1" s="25" t="s">
        <v>766</v>
      </c>
      <c r="L1" s="25" t="s">
        <v>765</v>
      </c>
      <c r="M1" s="25" t="s">
        <v>764</v>
      </c>
      <c r="N1" s="25" t="s">
        <v>761</v>
      </c>
      <c r="O1" s="25" t="s">
        <v>763</v>
      </c>
      <c r="P1" s="25" t="s">
        <v>762</v>
      </c>
    </row>
    <row r="2" spans="1:16" ht="30" x14ac:dyDescent="0.25">
      <c r="A2" s="22" t="s">
        <v>812</v>
      </c>
      <c r="B2" s="22" t="s">
        <v>1059</v>
      </c>
      <c r="C2" s="22" t="s">
        <v>813</v>
      </c>
      <c r="D2" s="22" t="s">
        <v>791</v>
      </c>
      <c r="E2" s="24">
        <v>42265</v>
      </c>
      <c r="F2" s="22" t="s">
        <v>814</v>
      </c>
      <c r="G2" s="30">
        <v>9.25</v>
      </c>
      <c r="H2" s="45">
        <v>3.7</v>
      </c>
      <c r="I2" s="31">
        <f>G2*H2</f>
        <v>34.225000000000001</v>
      </c>
      <c r="J2" s="22" t="s">
        <v>815</v>
      </c>
      <c r="K2" s="22" t="s">
        <v>543</v>
      </c>
      <c r="L2" s="24">
        <v>42377</v>
      </c>
      <c r="M2" s="24">
        <v>42381</v>
      </c>
      <c r="N2" s="23">
        <v>21000</v>
      </c>
      <c r="O2" s="24">
        <v>42381</v>
      </c>
      <c r="P2" s="22">
        <v>4</v>
      </c>
    </row>
    <row r="3" spans="1:16" ht="60" x14ac:dyDescent="0.25">
      <c r="A3" s="22" t="s">
        <v>816</v>
      </c>
      <c r="B3" s="22" t="s">
        <v>901</v>
      </c>
      <c r="C3" s="22" t="s">
        <v>813</v>
      </c>
      <c r="D3" s="22" t="s">
        <v>791</v>
      </c>
      <c r="E3" s="24">
        <v>42383</v>
      </c>
      <c r="F3" s="22" t="s">
        <v>814</v>
      </c>
      <c r="G3" s="30">
        <v>2400</v>
      </c>
      <c r="H3" s="45">
        <v>3.7</v>
      </c>
      <c r="I3" s="31">
        <f t="shared" ref="I3:I17" si="0">G3*H3</f>
        <v>8880</v>
      </c>
      <c r="J3" s="22" t="s">
        <v>817</v>
      </c>
      <c r="K3" s="22" t="s">
        <v>536</v>
      </c>
      <c r="L3" s="24">
        <v>42398</v>
      </c>
      <c r="M3" s="24">
        <v>42402</v>
      </c>
      <c r="N3" s="23">
        <v>10660</v>
      </c>
      <c r="O3" s="24">
        <v>42402</v>
      </c>
      <c r="P3" s="22">
        <v>4</v>
      </c>
    </row>
    <row r="4" spans="1:16" ht="30" x14ac:dyDescent="0.25">
      <c r="A4" s="22" t="s">
        <v>818</v>
      </c>
      <c r="B4" s="22" t="s">
        <v>75</v>
      </c>
      <c r="C4" s="22" t="s">
        <v>813</v>
      </c>
      <c r="D4" s="22" t="s">
        <v>791</v>
      </c>
      <c r="E4" s="24">
        <v>42390</v>
      </c>
      <c r="F4" s="22" t="s">
        <v>814</v>
      </c>
      <c r="G4" s="30">
        <v>34</v>
      </c>
      <c r="H4" s="45">
        <v>3.7</v>
      </c>
      <c r="I4" s="31">
        <f t="shared" si="0"/>
        <v>125.80000000000001</v>
      </c>
      <c r="J4" s="22" t="s">
        <v>819</v>
      </c>
      <c r="K4" s="22" t="s">
        <v>820</v>
      </c>
      <c r="L4" s="24">
        <v>42426</v>
      </c>
      <c r="M4" s="24">
        <v>42431</v>
      </c>
      <c r="N4" s="23">
        <v>1000</v>
      </c>
      <c r="O4" s="24">
        <v>42431</v>
      </c>
      <c r="P4" s="22">
        <v>5</v>
      </c>
    </row>
    <row r="5" spans="1:16" ht="30" x14ac:dyDescent="0.25">
      <c r="A5" s="22" t="s">
        <v>821</v>
      </c>
      <c r="B5" s="22" t="s">
        <v>75</v>
      </c>
      <c r="C5" s="22" t="s">
        <v>813</v>
      </c>
      <c r="D5" s="22" t="s">
        <v>791</v>
      </c>
      <c r="E5" s="24">
        <v>42433</v>
      </c>
      <c r="F5" s="22" t="s">
        <v>814</v>
      </c>
      <c r="G5" s="30">
        <v>20</v>
      </c>
      <c r="H5" s="45">
        <v>3.7</v>
      </c>
      <c r="I5" s="31">
        <f t="shared" si="0"/>
        <v>74</v>
      </c>
      <c r="J5" s="22" t="s">
        <v>822</v>
      </c>
      <c r="K5" s="22" t="s">
        <v>543</v>
      </c>
      <c r="L5" s="24">
        <v>42464</v>
      </c>
      <c r="M5" s="24">
        <v>42467</v>
      </c>
      <c r="N5" s="23">
        <v>20050</v>
      </c>
      <c r="O5" s="24">
        <v>42467</v>
      </c>
      <c r="P5" s="22">
        <v>3</v>
      </c>
    </row>
    <row r="6" spans="1:16" ht="45" x14ac:dyDescent="0.25">
      <c r="A6" s="22" t="s">
        <v>823</v>
      </c>
      <c r="B6" s="22" t="s">
        <v>75</v>
      </c>
      <c r="C6" s="22" t="s">
        <v>813</v>
      </c>
      <c r="D6" s="22" t="s">
        <v>824</v>
      </c>
      <c r="E6" s="24">
        <v>42451</v>
      </c>
      <c r="F6" s="22" t="s">
        <v>814</v>
      </c>
      <c r="G6" s="30">
        <v>1</v>
      </c>
      <c r="H6" s="45">
        <v>3.7</v>
      </c>
      <c r="I6" s="31">
        <f t="shared" si="0"/>
        <v>3.7</v>
      </c>
      <c r="J6" s="22" t="s">
        <v>825</v>
      </c>
      <c r="K6" s="22" t="s">
        <v>539</v>
      </c>
      <c r="L6" s="24">
        <v>42479</v>
      </c>
      <c r="M6" s="24">
        <v>42482</v>
      </c>
      <c r="N6" s="30">
        <v>0.5</v>
      </c>
      <c r="O6" s="24">
        <v>42482</v>
      </c>
      <c r="P6" s="22">
        <v>3</v>
      </c>
    </row>
    <row r="7" spans="1:16" ht="45" x14ac:dyDescent="0.25">
      <c r="A7" s="22" t="s">
        <v>826</v>
      </c>
      <c r="B7" s="22" t="s">
        <v>75</v>
      </c>
      <c r="C7" s="22" t="s">
        <v>827</v>
      </c>
      <c r="D7" s="22" t="s">
        <v>791</v>
      </c>
      <c r="E7" s="24">
        <v>42468</v>
      </c>
      <c r="F7" s="22" t="s">
        <v>814</v>
      </c>
      <c r="G7" s="30">
        <v>30</v>
      </c>
      <c r="H7" s="45">
        <v>3.7</v>
      </c>
      <c r="I7" s="31">
        <f t="shared" si="0"/>
        <v>111</v>
      </c>
      <c r="J7" s="22" t="s">
        <v>828</v>
      </c>
      <c r="K7" s="22" t="s">
        <v>536</v>
      </c>
      <c r="L7" s="24">
        <v>42502</v>
      </c>
      <c r="M7" s="24">
        <v>42504</v>
      </c>
      <c r="N7" s="23">
        <v>21000</v>
      </c>
      <c r="O7" s="24">
        <v>42504</v>
      </c>
      <c r="P7" s="22">
        <v>2</v>
      </c>
    </row>
    <row r="8" spans="1:16" ht="30" x14ac:dyDescent="0.25">
      <c r="A8" s="22" t="s">
        <v>829</v>
      </c>
      <c r="B8" s="22" t="s">
        <v>75</v>
      </c>
      <c r="C8" s="22" t="s">
        <v>813</v>
      </c>
      <c r="D8" s="22" t="s">
        <v>791</v>
      </c>
      <c r="E8" s="24">
        <v>42468</v>
      </c>
      <c r="F8" s="22" t="s">
        <v>814</v>
      </c>
      <c r="G8" s="30">
        <v>246</v>
      </c>
      <c r="H8" s="45">
        <v>3.7</v>
      </c>
      <c r="I8" s="31">
        <f t="shared" si="0"/>
        <v>910.2</v>
      </c>
      <c r="J8" s="22" t="s">
        <v>830</v>
      </c>
      <c r="K8" s="22" t="s">
        <v>543</v>
      </c>
      <c r="L8" s="24">
        <v>42508</v>
      </c>
      <c r="M8" s="24">
        <v>42511</v>
      </c>
      <c r="N8" s="23">
        <v>60000</v>
      </c>
      <c r="O8" s="24">
        <v>42511</v>
      </c>
      <c r="P8" s="22">
        <v>3</v>
      </c>
    </row>
    <row r="9" spans="1:16" ht="30" x14ac:dyDescent="0.25">
      <c r="A9" s="22" t="s">
        <v>831</v>
      </c>
      <c r="B9" s="22" t="s">
        <v>75</v>
      </c>
      <c r="C9" s="22" t="s">
        <v>813</v>
      </c>
      <c r="D9" s="22" t="s">
        <v>791</v>
      </c>
      <c r="E9" s="24">
        <v>42493</v>
      </c>
      <c r="F9" s="22" t="s">
        <v>814</v>
      </c>
      <c r="G9" s="30">
        <v>36</v>
      </c>
      <c r="H9" s="45">
        <v>3.7</v>
      </c>
      <c r="I9" s="31">
        <f t="shared" si="0"/>
        <v>133.20000000000002</v>
      </c>
      <c r="J9" s="22" t="s">
        <v>832</v>
      </c>
      <c r="K9" s="22" t="s">
        <v>543</v>
      </c>
      <c r="L9" s="24">
        <v>42549</v>
      </c>
      <c r="M9" s="24">
        <v>42583</v>
      </c>
      <c r="N9" s="23">
        <v>21000</v>
      </c>
      <c r="O9" s="24">
        <v>42583</v>
      </c>
      <c r="P9" s="22">
        <v>34</v>
      </c>
    </row>
    <row r="10" spans="1:16" ht="60" x14ac:dyDescent="0.25">
      <c r="A10" s="22" t="s">
        <v>833</v>
      </c>
      <c r="B10" s="22" t="s">
        <v>75</v>
      </c>
      <c r="C10" s="22" t="s">
        <v>813</v>
      </c>
      <c r="D10" s="22" t="s">
        <v>824</v>
      </c>
      <c r="E10" s="24">
        <v>42493</v>
      </c>
      <c r="F10" s="22" t="s">
        <v>814</v>
      </c>
      <c r="G10" s="30">
        <v>6</v>
      </c>
      <c r="H10" s="45">
        <v>3.7</v>
      </c>
      <c r="I10" s="31">
        <f t="shared" si="0"/>
        <v>22.200000000000003</v>
      </c>
      <c r="J10" s="22" t="s">
        <v>834</v>
      </c>
      <c r="K10" s="22" t="s">
        <v>539</v>
      </c>
      <c r="L10" s="24">
        <v>42576</v>
      </c>
      <c r="M10" s="24">
        <v>42579</v>
      </c>
      <c r="N10" s="23">
        <v>1000</v>
      </c>
      <c r="O10" s="24">
        <v>42579</v>
      </c>
      <c r="P10" s="22">
        <v>3</v>
      </c>
    </row>
    <row r="11" spans="1:16" ht="30" x14ac:dyDescent="0.25">
      <c r="A11" s="22" t="s">
        <v>835</v>
      </c>
      <c r="B11" s="22" t="s">
        <v>75</v>
      </c>
      <c r="C11" s="22" t="s">
        <v>813</v>
      </c>
      <c r="D11" s="22" t="s">
        <v>791</v>
      </c>
      <c r="E11" s="24">
        <v>42494</v>
      </c>
      <c r="F11" s="22" t="s">
        <v>814</v>
      </c>
      <c r="G11" s="30">
        <v>21.5</v>
      </c>
      <c r="H11" s="45">
        <v>3.7</v>
      </c>
      <c r="I11" s="31">
        <f t="shared" si="0"/>
        <v>79.55</v>
      </c>
      <c r="J11" s="22" t="s">
        <v>836</v>
      </c>
      <c r="K11" s="22" t="s">
        <v>536</v>
      </c>
      <c r="L11" s="24">
        <v>42522</v>
      </c>
      <c r="M11" s="24">
        <v>42527</v>
      </c>
      <c r="N11" s="23">
        <v>22300</v>
      </c>
      <c r="O11" s="24">
        <v>42527</v>
      </c>
      <c r="P11" s="22">
        <v>5</v>
      </c>
    </row>
    <row r="12" spans="1:16" ht="30" x14ac:dyDescent="0.25">
      <c r="A12" s="22" t="s">
        <v>837</v>
      </c>
      <c r="B12" s="22" t="s">
        <v>75</v>
      </c>
      <c r="C12" s="22" t="s">
        <v>838</v>
      </c>
      <c r="D12" s="22" t="s">
        <v>824</v>
      </c>
      <c r="E12" s="24">
        <v>42522</v>
      </c>
      <c r="F12" s="22" t="s">
        <v>814</v>
      </c>
      <c r="G12" s="30">
        <v>2.6</v>
      </c>
      <c r="H12" s="45">
        <v>3.7</v>
      </c>
      <c r="I12" s="31">
        <f t="shared" si="0"/>
        <v>9.620000000000001</v>
      </c>
      <c r="J12" s="22" t="s">
        <v>839</v>
      </c>
      <c r="K12" s="22" t="s">
        <v>539</v>
      </c>
      <c r="L12" s="24">
        <v>42529</v>
      </c>
      <c r="M12" s="24">
        <v>42534</v>
      </c>
      <c r="N12" s="23">
        <v>1000</v>
      </c>
      <c r="O12" s="24">
        <v>42534</v>
      </c>
      <c r="P12" s="22">
        <v>5</v>
      </c>
    </row>
    <row r="13" spans="1:16" ht="60" x14ac:dyDescent="0.25">
      <c r="A13" s="22" t="s">
        <v>840</v>
      </c>
      <c r="B13" s="22" t="s">
        <v>75</v>
      </c>
      <c r="C13" s="22" t="s">
        <v>813</v>
      </c>
      <c r="D13" s="22" t="s">
        <v>824</v>
      </c>
      <c r="E13" s="24">
        <v>42548</v>
      </c>
      <c r="F13" s="22" t="s">
        <v>814</v>
      </c>
      <c r="G13" s="30">
        <v>0</v>
      </c>
      <c r="H13" s="45">
        <v>3.7</v>
      </c>
      <c r="I13" s="31">
        <f t="shared" si="0"/>
        <v>0</v>
      </c>
      <c r="J13" s="22" t="s">
        <v>841</v>
      </c>
      <c r="K13" s="22" t="s">
        <v>539</v>
      </c>
      <c r="L13" s="24">
        <v>42574</v>
      </c>
      <c r="M13" s="24">
        <v>42576</v>
      </c>
      <c r="N13" s="23">
        <v>20000</v>
      </c>
      <c r="O13" s="24">
        <v>42576</v>
      </c>
      <c r="P13" s="22">
        <v>2</v>
      </c>
    </row>
    <row r="14" spans="1:16" x14ac:dyDescent="0.25">
      <c r="A14" s="22" t="s">
        <v>842</v>
      </c>
      <c r="B14" s="22" t="s">
        <v>75</v>
      </c>
      <c r="C14" s="22" t="s">
        <v>813</v>
      </c>
      <c r="D14" s="22" t="s">
        <v>824</v>
      </c>
      <c r="E14" s="24">
        <v>42548</v>
      </c>
      <c r="F14" s="22" t="s">
        <v>814</v>
      </c>
      <c r="G14" s="30">
        <v>51</v>
      </c>
      <c r="H14" s="45">
        <v>3.7</v>
      </c>
      <c r="I14" s="31">
        <f t="shared" si="0"/>
        <v>188.70000000000002</v>
      </c>
      <c r="J14" s="22" t="s">
        <v>843</v>
      </c>
      <c r="K14" s="22" t="s">
        <v>539</v>
      </c>
      <c r="L14" s="24">
        <v>42558</v>
      </c>
      <c r="M14" s="24">
        <v>42562</v>
      </c>
      <c r="N14" s="30">
        <v>0.5</v>
      </c>
      <c r="O14" s="24">
        <v>42562</v>
      </c>
      <c r="P14" s="22">
        <v>4</v>
      </c>
    </row>
    <row r="15" spans="1:16" ht="30" x14ac:dyDescent="0.25">
      <c r="A15" s="22" t="s">
        <v>844</v>
      </c>
      <c r="B15" s="22" t="s">
        <v>75</v>
      </c>
      <c r="C15" s="22" t="s">
        <v>813</v>
      </c>
      <c r="D15" s="22" t="s">
        <v>791</v>
      </c>
      <c r="E15" s="24">
        <v>42584</v>
      </c>
      <c r="F15" s="22" t="s">
        <v>814</v>
      </c>
      <c r="G15" s="30">
        <v>5</v>
      </c>
      <c r="H15" s="45">
        <v>3.7</v>
      </c>
      <c r="I15" s="31">
        <f t="shared" si="0"/>
        <v>18.5</v>
      </c>
      <c r="J15" s="22" t="s">
        <v>845</v>
      </c>
      <c r="K15" s="22" t="s">
        <v>536</v>
      </c>
      <c r="L15" s="24">
        <v>42635</v>
      </c>
      <c r="M15" s="24">
        <v>42684</v>
      </c>
      <c r="N15" s="23">
        <v>1000</v>
      </c>
      <c r="O15" s="24">
        <v>42684</v>
      </c>
      <c r="P15" s="22">
        <v>49</v>
      </c>
    </row>
    <row r="16" spans="1:16" ht="30" x14ac:dyDescent="0.25">
      <c r="A16" s="22" t="s">
        <v>846</v>
      </c>
      <c r="B16" s="22" t="s">
        <v>75</v>
      </c>
      <c r="C16" s="22" t="s">
        <v>813</v>
      </c>
      <c r="D16" s="22" t="s">
        <v>791</v>
      </c>
      <c r="E16" s="24">
        <v>42618</v>
      </c>
      <c r="F16" s="22" t="s">
        <v>814</v>
      </c>
      <c r="G16" s="30">
        <v>803.32</v>
      </c>
      <c r="H16" s="45">
        <v>3.7</v>
      </c>
      <c r="I16" s="31">
        <f t="shared" si="0"/>
        <v>2972.2840000000001</v>
      </c>
      <c r="J16" s="22" t="s">
        <v>847</v>
      </c>
      <c r="K16" s="22" t="s">
        <v>536</v>
      </c>
      <c r="L16" s="24">
        <v>42633</v>
      </c>
      <c r="M16" s="24">
        <v>42636</v>
      </c>
      <c r="N16" s="30">
        <v>0</v>
      </c>
      <c r="O16" s="24">
        <v>42636</v>
      </c>
      <c r="P16" s="22">
        <v>3</v>
      </c>
    </row>
    <row r="17" spans="1:16" ht="30" x14ac:dyDescent="0.25">
      <c r="A17" s="22" t="s">
        <v>848</v>
      </c>
      <c r="B17" s="22" t="s">
        <v>75</v>
      </c>
      <c r="C17" s="22" t="s">
        <v>813</v>
      </c>
      <c r="D17" s="22" t="s">
        <v>791</v>
      </c>
      <c r="E17" s="24">
        <v>42642</v>
      </c>
      <c r="F17" s="22" t="s">
        <v>814</v>
      </c>
      <c r="G17" s="30">
        <v>5.45</v>
      </c>
      <c r="H17" s="45">
        <v>3.7</v>
      </c>
      <c r="I17" s="31">
        <f t="shared" si="0"/>
        <v>20.165000000000003</v>
      </c>
      <c r="J17" s="22" t="s">
        <v>849</v>
      </c>
      <c r="K17" s="22" t="s">
        <v>543</v>
      </c>
      <c r="L17" s="24">
        <v>42667</v>
      </c>
      <c r="M17" s="24">
        <v>42674</v>
      </c>
      <c r="N17" s="30">
        <v>0</v>
      </c>
      <c r="O17" s="24">
        <v>42674</v>
      </c>
      <c r="P17" s="22">
        <v>7</v>
      </c>
    </row>
    <row r="18" spans="1:16" x14ac:dyDescent="0.25">
      <c r="A18" s="25" t="s">
        <v>534</v>
      </c>
      <c r="B18" s="25">
        <v>16</v>
      </c>
      <c r="C18" s="97"/>
      <c r="D18" s="97"/>
      <c r="E18" s="97"/>
      <c r="F18" s="97"/>
      <c r="G18" s="97"/>
      <c r="H18" s="97"/>
      <c r="I18" s="50">
        <f>SUM(I2:I17)</f>
        <v>13583.144000000004</v>
      </c>
      <c r="J18" s="97"/>
      <c r="K18" s="97"/>
      <c r="L18" s="97"/>
      <c r="M18" s="97"/>
      <c r="N18" s="97"/>
      <c r="O18" s="97"/>
      <c r="P18" s="51">
        <f>AVERAGE(P2:P17)</f>
        <v>8.5</v>
      </c>
    </row>
    <row r="20" spans="1:16" ht="63.75" x14ac:dyDescent="0.25">
      <c r="A20" s="49" t="s">
        <v>895</v>
      </c>
    </row>
  </sheetData>
  <autoFilter ref="A1:P18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C1" workbookViewId="0">
      <selection activeCell="H7" sqref="H7"/>
    </sheetView>
  </sheetViews>
  <sheetFormatPr defaultColWidth="21" defaultRowHeight="15" x14ac:dyDescent="0.25"/>
  <cols>
    <col min="5" max="5" width="6.42578125" bestFit="1" customWidth="1"/>
    <col min="6" max="6" width="9.85546875" bestFit="1" customWidth="1"/>
    <col min="7" max="7" width="12.140625" bestFit="1" customWidth="1"/>
    <col min="8" max="8" width="10.85546875" bestFit="1" customWidth="1"/>
    <col min="9" max="9" width="12.140625" bestFit="1" customWidth="1"/>
    <col min="10" max="10" width="17.5703125" bestFit="1" customWidth="1"/>
    <col min="11" max="11" width="14.5703125" bestFit="1" customWidth="1"/>
  </cols>
  <sheetData>
    <row r="1" spans="1:11" s="13" customFormat="1" ht="24.75" customHeight="1" x14ac:dyDescent="0.25">
      <c r="A1" s="62" t="s">
        <v>519</v>
      </c>
      <c r="B1" s="62" t="s">
        <v>510</v>
      </c>
      <c r="C1" s="62" t="s">
        <v>511</v>
      </c>
      <c r="D1" s="62" t="s">
        <v>512</v>
      </c>
      <c r="E1" s="62" t="s">
        <v>513</v>
      </c>
      <c r="F1" s="62" t="s">
        <v>514</v>
      </c>
      <c r="G1" s="62" t="s">
        <v>515</v>
      </c>
      <c r="H1" s="62" t="s">
        <v>516</v>
      </c>
      <c r="I1" s="62" t="s">
        <v>517</v>
      </c>
      <c r="J1" s="62" t="s">
        <v>518</v>
      </c>
      <c r="K1" s="62" t="s">
        <v>520</v>
      </c>
    </row>
    <row r="2" spans="1:11" s="13" customFormat="1" ht="24" x14ac:dyDescent="0.25">
      <c r="A2" s="99" t="s">
        <v>18</v>
      </c>
      <c r="B2" s="99" t="s">
        <v>19</v>
      </c>
      <c r="C2" s="99" t="s">
        <v>430</v>
      </c>
      <c r="D2" s="100">
        <v>19364.189999999999</v>
      </c>
      <c r="E2" s="122">
        <v>4.484</v>
      </c>
      <c r="F2" s="99" t="s">
        <v>20</v>
      </c>
      <c r="G2" s="99" t="s">
        <v>21</v>
      </c>
      <c r="H2" s="99" t="s">
        <v>22</v>
      </c>
      <c r="I2" s="101">
        <f>D2*E2</f>
        <v>86829.027959999992</v>
      </c>
      <c r="J2" s="99" t="s">
        <v>23</v>
      </c>
      <c r="K2" s="99" t="s">
        <v>24</v>
      </c>
    </row>
    <row r="3" spans="1:11" s="13" customFormat="1" ht="12" customHeight="1" x14ac:dyDescent="0.25">
      <c r="A3" s="62" t="s">
        <v>523</v>
      </c>
      <c r="B3" s="62">
        <v>1</v>
      </c>
      <c r="C3" s="62" t="s">
        <v>533</v>
      </c>
      <c r="D3" s="102"/>
      <c r="E3" s="62"/>
      <c r="F3" s="62"/>
      <c r="G3" s="62" t="s">
        <v>532</v>
      </c>
      <c r="H3" s="62"/>
      <c r="I3" s="103">
        <v>86829.02</v>
      </c>
      <c r="J3" s="62"/>
      <c r="K3" s="62"/>
    </row>
    <row r="6" spans="1:11" x14ac:dyDescent="0.25">
      <c r="I6" s="63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06" workbookViewId="0">
      <selection activeCell="J23" sqref="J23"/>
    </sheetView>
  </sheetViews>
  <sheetFormatPr defaultColWidth="21" defaultRowHeight="15" x14ac:dyDescent="0.25"/>
  <cols>
    <col min="2" max="2" width="13.140625" bestFit="1" customWidth="1"/>
    <col min="4" max="4" width="13.140625" bestFit="1" customWidth="1"/>
    <col min="5" max="5" width="10" style="38" bestFit="1" customWidth="1"/>
    <col min="6" max="6" width="10.5703125" bestFit="1" customWidth="1"/>
    <col min="7" max="7" width="14.7109375" bestFit="1" customWidth="1"/>
    <col min="8" max="8" width="15.42578125" bestFit="1" customWidth="1"/>
    <col min="9" max="9" width="16.7109375" bestFit="1" customWidth="1"/>
  </cols>
  <sheetData>
    <row r="1" spans="1:11" s="13" customFormat="1" ht="12" x14ac:dyDescent="0.25">
      <c r="A1" s="62" t="s">
        <v>519</v>
      </c>
      <c r="B1" s="62" t="s">
        <v>510</v>
      </c>
      <c r="C1" s="62" t="s">
        <v>511</v>
      </c>
      <c r="D1" s="62" t="s">
        <v>512</v>
      </c>
      <c r="E1" s="124" t="s">
        <v>513</v>
      </c>
      <c r="F1" s="62" t="s">
        <v>514</v>
      </c>
      <c r="G1" s="62" t="s">
        <v>515</v>
      </c>
      <c r="H1" s="62" t="s">
        <v>516</v>
      </c>
      <c r="I1" s="62" t="s">
        <v>517</v>
      </c>
      <c r="J1" s="62" t="s">
        <v>518</v>
      </c>
      <c r="K1" s="62" t="s">
        <v>520</v>
      </c>
    </row>
    <row r="2" spans="1:11" s="13" customFormat="1" ht="24" x14ac:dyDescent="0.25">
      <c r="A2" s="16" t="s">
        <v>25</v>
      </c>
      <c r="B2" s="16" t="s">
        <v>26</v>
      </c>
      <c r="C2" s="16" t="s">
        <v>431</v>
      </c>
      <c r="D2" s="55">
        <v>200</v>
      </c>
      <c r="E2" s="53">
        <v>3.5550000000000002</v>
      </c>
      <c r="F2" s="16" t="s">
        <v>27</v>
      </c>
      <c r="G2" s="16" t="s">
        <v>28</v>
      </c>
      <c r="H2" s="16" t="s">
        <v>29</v>
      </c>
      <c r="I2" s="26">
        <f>D2*E2</f>
        <v>711</v>
      </c>
      <c r="J2" s="16" t="s">
        <v>30</v>
      </c>
      <c r="K2" s="16" t="s">
        <v>4</v>
      </c>
    </row>
    <row r="3" spans="1:11" s="13" customFormat="1" ht="12" x14ac:dyDescent="0.25">
      <c r="A3" s="12" t="s">
        <v>31</v>
      </c>
      <c r="B3" s="12" t="s">
        <v>32</v>
      </c>
      <c r="C3" s="12" t="s">
        <v>432</v>
      </c>
      <c r="D3" s="28">
        <v>47015</v>
      </c>
      <c r="E3" s="54">
        <v>3.26</v>
      </c>
      <c r="F3" s="12" t="s">
        <v>33</v>
      </c>
      <c r="G3" s="12" t="s">
        <v>34</v>
      </c>
      <c r="H3" s="12" t="s">
        <v>35</v>
      </c>
      <c r="I3" s="26">
        <f t="shared" ref="I3:I66" si="0">D3*E3</f>
        <v>153268.9</v>
      </c>
      <c r="J3" s="12" t="s">
        <v>30</v>
      </c>
      <c r="K3" s="12" t="s">
        <v>5</v>
      </c>
    </row>
    <row r="4" spans="1:11" s="13" customFormat="1" ht="24" x14ac:dyDescent="0.25">
      <c r="A4" s="12" t="s">
        <v>36</v>
      </c>
      <c r="B4" s="12" t="s">
        <v>37</v>
      </c>
      <c r="C4" s="12" t="s">
        <v>433</v>
      </c>
      <c r="D4" s="28">
        <v>420</v>
      </c>
      <c r="E4" s="54">
        <v>4.22</v>
      </c>
      <c r="F4" s="12" t="s">
        <v>38</v>
      </c>
      <c r="G4" s="12" t="s">
        <v>39</v>
      </c>
      <c r="H4" s="12" t="s">
        <v>40</v>
      </c>
      <c r="I4" s="26">
        <f t="shared" si="0"/>
        <v>1772.3999999999999</v>
      </c>
      <c r="J4" s="12" t="s">
        <v>30</v>
      </c>
      <c r="K4" s="12" t="s">
        <v>4</v>
      </c>
    </row>
    <row r="5" spans="1:11" s="13" customFormat="1" ht="36" x14ac:dyDescent="0.25">
      <c r="A5" s="12" t="s">
        <v>41</v>
      </c>
      <c r="B5" s="12" t="s">
        <v>37</v>
      </c>
      <c r="C5" s="12" t="s">
        <v>434</v>
      </c>
      <c r="D5" s="28">
        <v>440</v>
      </c>
      <c r="E5" s="54">
        <v>3.577</v>
      </c>
      <c r="F5" s="12" t="s">
        <v>42</v>
      </c>
      <c r="G5" s="12" t="s">
        <v>43</v>
      </c>
      <c r="H5" s="12" t="s">
        <v>44</v>
      </c>
      <c r="I5" s="26">
        <f t="shared" si="0"/>
        <v>1573.8799999999999</v>
      </c>
      <c r="J5" s="12" t="s">
        <v>30</v>
      </c>
      <c r="K5" s="12" t="s">
        <v>4</v>
      </c>
    </row>
    <row r="6" spans="1:11" s="13" customFormat="1" ht="12" x14ac:dyDescent="0.25">
      <c r="A6" s="12" t="s">
        <v>45</v>
      </c>
      <c r="B6" s="12" t="s">
        <v>32</v>
      </c>
      <c r="C6" s="12" t="s">
        <v>435</v>
      </c>
      <c r="D6" s="28">
        <v>44200</v>
      </c>
      <c r="E6" s="54">
        <v>3.2829999999999999</v>
      </c>
      <c r="F6" s="12" t="s">
        <v>46</v>
      </c>
      <c r="G6" s="12" t="s">
        <v>47</v>
      </c>
      <c r="H6" s="12" t="s">
        <v>48</v>
      </c>
      <c r="I6" s="26">
        <f t="shared" si="0"/>
        <v>145108.6</v>
      </c>
      <c r="J6" s="12" t="s">
        <v>30</v>
      </c>
      <c r="K6" s="12" t="s">
        <v>5</v>
      </c>
    </row>
    <row r="7" spans="1:11" s="13" customFormat="1" ht="12" x14ac:dyDescent="0.25">
      <c r="A7" s="12" t="s">
        <v>49</v>
      </c>
      <c r="B7" s="12" t="s">
        <v>32</v>
      </c>
      <c r="C7" s="12" t="s">
        <v>436</v>
      </c>
      <c r="D7" s="28">
        <v>3775.8</v>
      </c>
      <c r="E7" s="54">
        <v>4.0136000000000003</v>
      </c>
      <c r="F7" s="12" t="s">
        <v>50</v>
      </c>
      <c r="G7" s="12" t="s">
        <v>51</v>
      </c>
      <c r="H7" s="12" t="s">
        <v>52</v>
      </c>
      <c r="I7" s="26">
        <f t="shared" si="0"/>
        <v>15154.550880000003</v>
      </c>
      <c r="J7" s="12" t="s">
        <v>30</v>
      </c>
      <c r="K7" s="12" t="s">
        <v>5</v>
      </c>
    </row>
    <row r="8" spans="1:11" s="13" customFormat="1" ht="24" x14ac:dyDescent="0.25">
      <c r="A8" s="12" t="s">
        <v>53</v>
      </c>
      <c r="B8" s="12" t="s">
        <v>1051</v>
      </c>
      <c r="C8" s="12" t="s">
        <v>507</v>
      </c>
      <c r="D8" s="27">
        <v>1000</v>
      </c>
      <c r="E8" s="54">
        <v>3.9780000000000002</v>
      </c>
      <c r="F8" s="12" t="s">
        <v>55</v>
      </c>
      <c r="G8" s="12" t="s">
        <v>56</v>
      </c>
      <c r="H8" s="12" t="s">
        <v>57</v>
      </c>
      <c r="I8" s="26">
        <f t="shared" si="0"/>
        <v>3978</v>
      </c>
      <c r="J8" s="12" t="s">
        <v>30</v>
      </c>
      <c r="K8" s="12" t="s">
        <v>4</v>
      </c>
    </row>
    <row r="9" spans="1:11" s="13" customFormat="1" ht="12" x14ac:dyDescent="0.25">
      <c r="A9" s="12" t="s">
        <v>58</v>
      </c>
      <c r="B9" s="12" t="s">
        <v>37</v>
      </c>
      <c r="C9" s="12" t="s">
        <v>437</v>
      </c>
      <c r="D9" s="28">
        <v>816</v>
      </c>
      <c r="E9" s="54">
        <v>3.52</v>
      </c>
      <c r="F9" s="12" t="s">
        <v>59</v>
      </c>
      <c r="G9" s="12" t="s">
        <v>60</v>
      </c>
      <c r="H9" s="12" t="s">
        <v>61</v>
      </c>
      <c r="I9" s="26">
        <f t="shared" si="0"/>
        <v>2872.32</v>
      </c>
      <c r="J9" s="12" t="s">
        <v>30</v>
      </c>
      <c r="K9" s="12" t="s">
        <v>4</v>
      </c>
    </row>
    <row r="10" spans="1:11" s="13" customFormat="1" ht="24" x14ac:dyDescent="0.25">
      <c r="A10" s="12" t="s">
        <v>62</v>
      </c>
      <c r="B10" s="12" t="s">
        <v>63</v>
      </c>
      <c r="C10" s="12" t="s">
        <v>438</v>
      </c>
      <c r="D10" s="28">
        <v>6000</v>
      </c>
      <c r="E10" s="54">
        <v>3.5045000000000002</v>
      </c>
      <c r="F10" s="12" t="s">
        <v>57</v>
      </c>
      <c r="G10" s="12" t="s">
        <v>64</v>
      </c>
      <c r="H10" s="12" t="s">
        <v>65</v>
      </c>
      <c r="I10" s="26">
        <f t="shared" si="0"/>
        <v>21027</v>
      </c>
      <c r="J10" s="12" t="s">
        <v>30</v>
      </c>
      <c r="K10" s="12" t="s">
        <v>5</v>
      </c>
    </row>
    <row r="11" spans="1:11" s="13" customFormat="1" ht="12" x14ac:dyDescent="0.25">
      <c r="A11" s="12" t="s">
        <v>66</v>
      </c>
      <c r="B11" s="12" t="s">
        <v>37</v>
      </c>
      <c r="C11" s="12" t="s">
        <v>439</v>
      </c>
      <c r="D11" s="28">
        <v>2000</v>
      </c>
      <c r="E11" s="54">
        <v>3.2120000000000002</v>
      </c>
      <c r="F11" s="12" t="s">
        <v>67</v>
      </c>
      <c r="G11" s="12" t="s">
        <v>68</v>
      </c>
      <c r="H11" s="12" t="s">
        <v>69</v>
      </c>
      <c r="I11" s="26">
        <f t="shared" si="0"/>
        <v>6424</v>
      </c>
      <c r="J11" s="12" t="s">
        <v>30</v>
      </c>
      <c r="K11" s="12" t="s">
        <v>5</v>
      </c>
    </row>
    <row r="12" spans="1:11" s="13" customFormat="1" ht="12" x14ac:dyDescent="0.25">
      <c r="A12" s="12" t="s">
        <v>70</v>
      </c>
      <c r="B12" s="12" t="s">
        <v>54</v>
      </c>
      <c r="C12" s="12" t="s">
        <v>508</v>
      </c>
      <c r="D12" s="28">
        <v>366</v>
      </c>
      <c r="E12" s="54">
        <v>3.2450000000000001</v>
      </c>
      <c r="F12" s="12" t="s">
        <v>71</v>
      </c>
      <c r="G12" s="12" t="s">
        <v>72</v>
      </c>
      <c r="H12" s="12" t="s">
        <v>73</v>
      </c>
      <c r="I12" s="26">
        <f t="shared" si="0"/>
        <v>1187.67</v>
      </c>
      <c r="J12" s="12" t="s">
        <v>30</v>
      </c>
      <c r="K12" s="12" t="s">
        <v>5</v>
      </c>
    </row>
    <row r="13" spans="1:11" s="13" customFormat="1" ht="24" x14ac:dyDescent="0.25">
      <c r="A13" s="12" t="s">
        <v>74</v>
      </c>
      <c r="B13" s="12" t="s">
        <v>75</v>
      </c>
      <c r="C13" s="12" t="s">
        <v>440</v>
      </c>
      <c r="D13" s="28">
        <v>200</v>
      </c>
      <c r="E13" s="54">
        <v>3.1930000000000001</v>
      </c>
      <c r="F13" s="12" t="s">
        <v>76</v>
      </c>
      <c r="G13" s="12" t="s">
        <v>77</v>
      </c>
      <c r="H13" s="12" t="s">
        <v>78</v>
      </c>
      <c r="I13" s="26">
        <f t="shared" si="0"/>
        <v>638.6</v>
      </c>
      <c r="J13" s="12" t="s">
        <v>30</v>
      </c>
      <c r="K13" s="12" t="s">
        <v>5</v>
      </c>
    </row>
    <row r="14" spans="1:11" s="13" customFormat="1" ht="24" x14ac:dyDescent="0.25">
      <c r="A14" s="12" t="s">
        <v>79</v>
      </c>
      <c r="B14" s="12" t="s">
        <v>75</v>
      </c>
      <c r="C14" s="12" t="s">
        <v>441</v>
      </c>
      <c r="D14" s="28">
        <v>1495</v>
      </c>
      <c r="E14" s="54">
        <v>3.2480000000000002</v>
      </c>
      <c r="F14" s="12" t="s">
        <v>80</v>
      </c>
      <c r="G14" s="12" t="s">
        <v>81</v>
      </c>
      <c r="H14" s="12" t="s">
        <v>82</v>
      </c>
      <c r="I14" s="26">
        <f t="shared" si="0"/>
        <v>4855.76</v>
      </c>
      <c r="J14" s="12" t="s">
        <v>30</v>
      </c>
      <c r="K14" s="12" t="s">
        <v>5</v>
      </c>
    </row>
    <row r="15" spans="1:11" s="13" customFormat="1" ht="24" x14ac:dyDescent="0.25">
      <c r="A15" s="12" t="s">
        <v>83</v>
      </c>
      <c r="B15" s="12" t="s">
        <v>84</v>
      </c>
      <c r="C15" s="12" t="s">
        <v>442</v>
      </c>
      <c r="D15" s="28">
        <v>785</v>
      </c>
      <c r="E15" s="54">
        <v>3.238</v>
      </c>
      <c r="F15" s="12" t="s">
        <v>85</v>
      </c>
      <c r="G15" s="12" t="s">
        <v>86</v>
      </c>
      <c r="H15" s="12" t="s">
        <v>87</v>
      </c>
      <c r="I15" s="26">
        <f t="shared" si="0"/>
        <v>2541.83</v>
      </c>
      <c r="J15" s="12" t="s">
        <v>30</v>
      </c>
      <c r="K15" s="12" t="s">
        <v>4</v>
      </c>
    </row>
    <row r="16" spans="1:11" s="13" customFormat="1" ht="24" x14ac:dyDescent="0.25">
      <c r="A16" s="12" t="s">
        <v>88</v>
      </c>
      <c r="B16" s="12" t="s">
        <v>89</v>
      </c>
      <c r="C16" s="12" t="s">
        <v>443</v>
      </c>
      <c r="D16" s="27">
        <v>520</v>
      </c>
      <c r="E16" s="54">
        <v>3.96</v>
      </c>
      <c r="F16" s="12" t="s">
        <v>90</v>
      </c>
      <c r="G16" s="12" t="s">
        <v>91</v>
      </c>
      <c r="H16" s="12" t="s">
        <v>92</v>
      </c>
      <c r="I16" s="26">
        <f t="shared" si="0"/>
        <v>2059.1999999999998</v>
      </c>
      <c r="J16" s="12" t="s">
        <v>30</v>
      </c>
      <c r="K16" s="12" t="s">
        <v>4</v>
      </c>
    </row>
    <row r="17" spans="1:11" s="13" customFormat="1" ht="36" x14ac:dyDescent="0.25">
      <c r="A17" s="12" t="s">
        <v>93</v>
      </c>
      <c r="B17" s="12" t="s">
        <v>37</v>
      </c>
      <c r="C17" s="12" t="s">
        <v>444</v>
      </c>
      <c r="D17" s="27">
        <v>490</v>
      </c>
      <c r="E17" s="54">
        <v>4.0369999999999999</v>
      </c>
      <c r="F17" s="12" t="s">
        <v>94</v>
      </c>
      <c r="G17" s="12" t="s">
        <v>95</v>
      </c>
      <c r="H17" s="12" t="s">
        <v>96</v>
      </c>
      <c r="I17" s="26">
        <f t="shared" si="0"/>
        <v>1978.1299999999999</v>
      </c>
      <c r="J17" s="12" t="s">
        <v>30</v>
      </c>
      <c r="K17" s="12" t="s">
        <v>4</v>
      </c>
    </row>
    <row r="18" spans="1:11" s="13" customFormat="1" ht="24" x14ac:dyDescent="0.25">
      <c r="A18" s="12" t="s">
        <v>97</v>
      </c>
      <c r="B18" s="12" t="s">
        <v>37</v>
      </c>
      <c r="C18" s="12" t="s">
        <v>445</v>
      </c>
      <c r="D18" s="28">
        <v>820</v>
      </c>
      <c r="E18" s="54">
        <v>3.8580000000000001</v>
      </c>
      <c r="F18" s="12" t="s">
        <v>38</v>
      </c>
      <c r="G18" s="12" t="s">
        <v>98</v>
      </c>
      <c r="H18" s="12" t="s">
        <v>40</v>
      </c>
      <c r="I18" s="26">
        <f t="shared" si="0"/>
        <v>3163.56</v>
      </c>
      <c r="J18" s="12" t="s">
        <v>30</v>
      </c>
      <c r="K18" s="12" t="s">
        <v>4</v>
      </c>
    </row>
    <row r="19" spans="1:11" s="13" customFormat="1" ht="12" x14ac:dyDescent="0.25">
      <c r="A19" s="12" t="s">
        <v>99</v>
      </c>
      <c r="B19" s="12" t="s">
        <v>37</v>
      </c>
      <c r="C19" s="12" t="s">
        <v>446</v>
      </c>
      <c r="D19" s="28">
        <v>650</v>
      </c>
      <c r="E19" s="54">
        <v>3.218</v>
      </c>
      <c r="F19" s="12" t="s">
        <v>67</v>
      </c>
      <c r="G19" s="12" t="s">
        <v>100</v>
      </c>
      <c r="H19" s="12" t="s">
        <v>69</v>
      </c>
      <c r="I19" s="26">
        <f t="shared" si="0"/>
        <v>2091.6999999999998</v>
      </c>
      <c r="J19" s="12" t="s">
        <v>30</v>
      </c>
      <c r="K19" s="12" t="s">
        <v>4</v>
      </c>
    </row>
    <row r="20" spans="1:11" s="13" customFormat="1" ht="24" x14ac:dyDescent="0.25">
      <c r="A20" s="12" t="s">
        <v>101</v>
      </c>
      <c r="B20" s="12" t="s">
        <v>75</v>
      </c>
      <c r="C20" s="12" t="s">
        <v>447</v>
      </c>
      <c r="D20" s="28">
        <v>280</v>
      </c>
      <c r="E20" s="54">
        <v>3.7839999999999998</v>
      </c>
      <c r="F20" s="12" t="s">
        <v>102</v>
      </c>
      <c r="G20" s="12" t="s">
        <v>103</v>
      </c>
      <c r="H20" s="12" t="s">
        <v>104</v>
      </c>
      <c r="I20" s="26">
        <f t="shared" si="0"/>
        <v>1059.52</v>
      </c>
      <c r="J20" s="12" t="s">
        <v>30</v>
      </c>
      <c r="K20" s="12" t="s">
        <v>5</v>
      </c>
    </row>
    <row r="21" spans="1:11" s="13" customFormat="1" ht="24" x14ac:dyDescent="0.25">
      <c r="A21" s="12" t="s">
        <v>101</v>
      </c>
      <c r="B21" s="12" t="s">
        <v>75</v>
      </c>
      <c r="C21" s="12" t="s">
        <v>447</v>
      </c>
      <c r="D21" s="28">
        <v>350</v>
      </c>
      <c r="E21" s="54">
        <v>3.6019999999999999</v>
      </c>
      <c r="F21" s="12" t="s">
        <v>105</v>
      </c>
      <c r="G21" s="12" t="s">
        <v>106</v>
      </c>
      <c r="H21" s="12" t="s">
        <v>105</v>
      </c>
      <c r="I21" s="26">
        <f t="shared" si="0"/>
        <v>1260.7</v>
      </c>
      <c r="J21" s="12" t="s">
        <v>30</v>
      </c>
      <c r="K21" s="12" t="s">
        <v>5</v>
      </c>
    </row>
    <row r="22" spans="1:11" s="13" customFormat="1" ht="24" x14ac:dyDescent="0.25">
      <c r="A22" s="12" t="s">
        <v>101</v>
      </c>
      <c r="B22" s="12" t="s">
        <v>75</v>
      </c>
      <c r="C22" s="12" t="s">
        <v>447</v>
      </c>
      <c r="D22" s="28">
        <v>750</v>
      </c>
      <c r="E22" s="54">
        <v>3.2370000000000001</v>
      </c>
      <c r="F22" s="12" t="s">
        <v>85</v>
      </c>
      <c r="G22" s="12" t="s">
        <v>107</v>
      </c>
      <c r="H22" s="12" t="s">
        <v>87</v>
      </c>
      <c r="I22" s="26">
        <f t="shared" si="0"/>
        <v>2427.75</v>
      </c>
      <c r="J22" s="12" t="s">
        <v>30</v>
      </c>
      <c r="K22" s="12" t="s">
        <v>5</v>
      </c>
    </row>
    <row r="23" spans="1:11" s="13" customFormat="1" ht="24" x14ac:dyDescent="0.25">
      <c r="A23" s="12" t="s">
        <v>101</v>
      </c>
      <c r="B23" s="12" t="s">
        <v>75</v>
      </c>
      <c r="C23" s="12" t="s">
        <v>447</v>
      </c>
      <c r="D23" s="28">
        <v>980</v>
      </c>
      <c r="E23" s="54">
        <v>3.1968999999999999</v>
      </c>
      <c r="F23" s="12" t="s">
        <v>108</v>
      </c>
      <c r="G23" s="12" t="s">
        <v>109</v>
      </c>
      <c r="H23" s="12" t="s">
        <v>108</v>
      </c>
      <c r="I23" s="26">
        <f t="shared" si="0"/>
        <v>3132.962</v>
      </c>
      <c r="J23" s="12" t="s">
        <v>30</v>
      </c>
      <c r="K23" s="12" t="s">
        <v>5</v>
      </c>
    </row>
    <row r="24" spans="1:11" s="13" customFormat="1" ht="24" x14ac:dyDescent="0.25">
      <c r="A24" s="12" t="s">
        <v>101</v>
      </c>
      <c r="B24" s="12" t="s">
        <v>75</v>
      </c>
      <c r="C24" s="12" t="s">
        <v>447</v>
      </c>
      <c r="D24" s="28">
        <v>1475</v>
      </c>
      <c r="E24" s="54">
        <v>3.3959999999999999</v>
      </c>
      <c r="F24" s="12" t="s">
        <v>110</v>
      </c>
      <c r="G24" s="12" t="s">
        <v>111</v>
      </c>
      <c r="H24" s="12" t="s">
        <v>110</v>
      </c>
      <c r="I24" s="26">
        <f t="shared" si="0"/>
        <v>5009.0999999999995</v>
      </c>
      <c r="J24" s="12" t="s">
        <v>30</v>
      </c>
      <c r="K24" s="12" t="s">
        <v>5</v>
      </c>
    </row>
    <row r="25" spans="1:11" s="13" customFormat="1" ht="24" x14ac:dyDescent="0.25">
      <c r="A25" s="12" t="s">
        <v>112</v>
      </c>
      <c r="B25" s="12" t="s">
        <v>113</v>
      </c>
      <c r="C25" s="12" t="s">
        <v>448</v>
      </c>
      <c r="D25" s="56">
        <v>786</v>
      </c>
      <c r="E25" s="54">
        <v>5.3689999999999998</v>
      </c>
      <c r="F25" s="12" t="s">
        <v>102</v>
      </c>
      <c r="G25" s="12" t="s">
        <v>114</v>
      </c>
      <c r="H25" s="12" t="s">
        <v>104</v>
      </c>
      <c r="I25" s="26">
        <f t="shared" si="0"/>
        <v>4220.0339999999997</v>
      </c>
      <c r="J25" s="12" t="s">
        <v>30</v>
      </c>
      <c r="K25" s="12" t="s">
        <v>5</v>
      </c>
    </row>
    <row r="26" spans="1:11" s="13" customFormat="1" ht="12" x14ac:dyDescent="0.25">
      <c r="A26" s="12" t="s">
        <v>115</v>
      </c>
      <c r="B26" s="12" t="s">
        <v>113</v>
      </c>
      <c r="C26" s="12" t="s">
        <v>435</v>
      </c>
      <c r="D26" s="28">
        <v>1760</v>
      </c>
      <c r="E26" s="54">
        <v>3.778</v>
      </c>
      <c r="F26" s="12" t="s">
        <v>102</v>
      </c>
      <c r="G26" s="12" t="s">
        <v>116</v>
      </c>
      <c r="H26" s="12" t="s">
        <v>104</v>
      </c>
      <c r="I26" s="26">
        <f t="shared" si="0"/>
        <v>6649.28</v>
      </c>
      <c r="J26" s="12" t="s">
        <v>30</v>
      </c>
      <c r="K26" s="12" t="s">
        <v>5</v>
      </c>
    </row>
    <row r="27" spans="1:11" s="13" customFormat="1" ht="12" x14ac:dyDescent="0.25">
      <c r="A27" s="12" t="s">
        <v>117</v>
      </c>
      <c r="B27" s="12" t="s">
        <v>75</v>
      </c>
      <c r="C27" s="12" t="s">
        <v>449</v>
      </c>
      <c r="D27" s="28">
        <v>1150</v>
      </c>
      <c r="E27" s="54">
        <v>3.2610000000000001</v>
      </c>
      <c r="F27" s="12" t="s">
        <v>118</v>
      </c>
      <c r="G27" s="12" t="s">
        <v>119</v>
      </c>
      <c r="H27" s="12" t="s">
        <v>120</v>
      </c>
      <c r="I27" s="26">
        <f t="shared" si="0"/>
        <v>3750.15</v>
      </c>
      <c r="J27" s="12" t="s">
        <v>30</v>
      </c>
      <c r="K27" s="12" t="s">
        <v>5</v>
      </c>
    </row>
    <row r="28" spans="1:11" s="13" customFormat="1" ht="12" x14ac:dyDescent="0.25">
      <c r="A28" s="12" t="s">
        <v>121</v>
      </c>
      <c r="B28" s="12" t="s">
        <v>113</v>
      </c>
      <c r="C28" s="12" t="s">
        <v>450</v>
      </c>
      <c r="D28" s="56">
        <v>1420</v>
      </c>
      <c r="E28" s="54">
        <v>4.1100000000000003</v>
      </c>
      <c r="F28" s="12" t="s">
        <v>122</v>
      </c>
      <c r="G28" s="12" t="s">
        <v>123</v>
      </c>
      <c r="H28" s="12" t="s">
        <v>124</v>
      </c>
      <c r="I28" s="26">
        <f t="shared" si="0"/>
        <v>5836.2000000000007</v>
      </c>
      <c r="J28" s="12" t="s">
        <v>30</v>
      </c>
      <c r="K28" s="12" t="s">
        <v>5</v>
      </c>
    </row>
    <row r="29" spans="1:11" s="13" customFormat="1" ht="12" x14ac:dyDescent="0.25">
      <c r="A29" s="12" t="s">
        <v>125</v>
      </c>
      <c r="B29" s="12" t="s">
        <v>126</v>
      </c>
      <c r="C29" s="12" t="s">
        <v>435</v>
      </c>
      <c r="D29" s="28">
        <v>1800</v>
      </c>
      <c r="E29" s="54">
        <v>3.5059999999999998</v>
      </c>
      <c r="F29" s="12" t="s">
        <v>127</v>
      </c>
      <c r="G29" s="12" t="s">
        <v>128</v>
      </c>
      <c r="H29" s="12" t="s">
        <v>129</v>
      </c>
      <c r="I29" s="26">
        <f t="shared" si="0"/>
        <v>6310.7999999999993</v>
      </c>
      <c r="J29" s="12" t="s">
        <v>30</v>
      </c>
      <c r="K29" s="12" t="s">
        <v>4</v>
      </c>
    </row>
    <row r="30" spans="1:11" s="13" customFormat="1" ht="12" x14ac:dyDescent="0.25">
      <c r="A30" s="12" t="s">
        <v>130</v>
      </c>
      <c r="B30" s="12" t="s">
        <v>1051</v>
      </c>
      <c r="C30" s="12" t="s">
        <v>450</v>
      </c>
      <c r="D30" s="56">
        <v>10250</v>
      </c>
      <c r="E30" s="54">
        <v>3.8180000000000001</v>
      </c>
      <c r="F30" s="12" t="s">
        <v>131</v>
      </c>
      <c r="G30" s="12" t="s">
        <v>790</v>
      </c>
      <c r="H30" s="12" t="s">
        <v>132</v>
      </c>
      <c r="I30" s="26">
        <f t="shared" si="0"/>
        <v>39134.5</v>
      </c>
      <c r="J30" s="12" t="s">
        <v>30</v>
      </c>
      <c r="K30" s="12" t="s">
        <v>5</v>
      </c>
    </row>
    <row r="31" spans="1:11" s="13" customFormat="1" ht="12" x14ac:dyDescent="0.25">
      <c r="A31" s="12" t="s">
        <v>130</v>
      </c>
      <c r="B31" s="12" t="s">
        <v>1051</v>
      </c>
      <c r="C31" s="12" t="s">
        <v>450</v>
      </c>
      <c r="D31" s="56">
        <v>20000</v>
      </c>
      <c r="E31" s="54">
        <v>5.6050000000000004</v>
      </c>
      <c r="F31" s="12" t="s">
        <v>133</v>
      </c>
      <c r="G31" s="12" t="s">
        <v>134</v>
      </c>
      <c r="H31" s="12" t="s">
        <v>135</v>
      </c>
      <c r="I31" s="26">
        <f t="shared" si="0"/>
        <v>112100.00000000001</v>
      </c>
      <c r="J31" s="12" t="s">
        <v>30</v>
      </c>
      <c r="K31" s="12" t="s">
        <v>5</v>
      </c>
    </row>
    <row r="32" spans="1:11" s="13" customFormat="1" ht="24" x14ac:dyDescent="0.25">
      <c r="A32" s="12" t="s">
        <v>136</v>
      </c>
      <c r="B32" s="12" t="s">
        <v>75</v>
      </c>
      <c r="C32" s="12" t="s">
        <v>451</v>
      </c>
      <c r="D32" s="27">
        <v>828</v>
      </c>
      <c r="E32" s="54">
        <v>3.6219999999999999</v>
      </c>
      <c r="F32" s="12" t="s">
        <v>80</v>
      </c>
      <c r="G32" s="12" t="s">
        <v>137</v>
      </c>
      <c r="H32" s="12" t="s">
        <v>82</v>
      </c>
      <c r="I32" s="26">
        <f t="shared" si="0"/>
        <v>2999.0160000000001</v>
      </c>
      <c r="J32" s="12" t="s">
        <v>30</v>
      </c>
      <c r="K32" s="12" t="s">
        <v>5</v>
      </c>
    </row>
    <row r="33" spans="1:11" s="13" customFormat="1" ht="12" x14ac:dyDescent="0.25">
      <c r="A33" s="12" t="s">
        <v>138</v>
      </c>
      <c r="B33" s="12" t="s">
        <v>75</v>
      </c>
      <c r="C33" s="12" t="s">
        <v>450</v>
      </c>
      <c r="D33" s="56">
        <v>1400</v>
      </c>
      <c r="E33" s="54">
        <v>5.79</v>
      </c>
      <c r="F33" s="12" t="s">
        <v>139</v>
      </c>
      <c r="G33" s="12">
        <v>15372728</v>
      </c>
      <c r="H33" s="12" t="s">
        <v>140</v>
      </c>
      <c r="I33" s="26">
        <f t="shared" si="0"/>
        <v>8106</v>
      </c>
      <c r="J33" s="12" t="s">
        <v>30</v>
      </c>
      <c r="K33" s="12" t="s">
        <v>5</v>
      </c>
    </row>
    <row r="34" spans="1:11" s="13" customFormat="1" ht="24" x14ac:dyDescent="0.25">
      <c r="A34" s="12" t="s">
        <v>141</v>
      </c>
      <c r="B34" s="12" t="s">
        <v>75</v>
      </c>
      <c r="C34" s="12" t="s">
        <v>452</v>
      </c>
      <c r="D34" s="28">
        <v>500</v>
      </c>
      <c r="E34" s="54">
        <v>3.609</v>
      </c>
      <c r="F34" s="12" t="s">
        <v>142</v>
      </c>
      <c r="G34" s="12" t="s">
        <v>143</v>
      </c>
      <c r="H34" s="12" t="s">
        <v>105</v>
      </c>
      <c r="I34" s="26">
        <f t="shared" si="0"/>
        <v>1804.5</v>
      </c>
      <c r="J34" s="12" t="s">
        <v>30</v>
      </c>
      <c r="K34" s="12" t="s">
        <v>5</v>
      </c>
    </row>
    <row r="35" spans="1:11" s="13" customFormat="1" ht="24" x14ac:dyDescent="0.25">
      <c r="A35" s="12" t="s">
        <v>144</v>
      </c>
      <c r="B35" s="12" t="s">
        <v>75</v>
      </c>
      <c r="C35" s="12" t="s">
        <v>453</v>
      </c>
      <c r="D35" s="28">
        <v>800</v>
      </c>
      <c r="E35" s="54">
        <v>3.2810000000000001</v>
      </c>
      <c r="F35" s="12" t="s">
        <v>145</v>
      </c>
      <c r="G35" s="12" t="s">
        <v>146</v>
      </c>
      <c r="H35" s="12" t="s">
        <v>71</v>
      </c>
      <c r="I35" s="26">
        <f t="shared" si="0"/>
        <v>2624.8</v>
      </c>
      <c r="J35" s="12" t="s">
        <v>30</v>
      </c>
      <c r="K35" s="12" t="s">
        <v>5</v>
      </c>
    </row>
    <row r="36" spans="1:11" s="13" customFormat="1" ht="24" x14ac:dyDescent="0.25">
      <c r="A36" s="12" t="s">
        <v>144</v>
      </c>
      <c r="B36" s="12" t="s">
        <v>75</v>
      </c>
      <c r="C36" s="12" t="s">
        <v>453</v>
      </c>
      <c r="D36" s="28">
        <v>2000</v>
      </c>
      <c r="E36" s="54">
        <v>3.669</v>
      </c>
      <c r="F36" s="12" t="s">
        <v>105</v>
      </c>
      <c r="G36" s="12" t="s">
        <v>147</v>
      </c>
      <c r="H36" s="12" t="s">
        <v>105</v>
      </c>
      <c r="I36" s="26">
        <f t="shared" si="0"/>
        <v>7338</v>
      </c>
      <c r="J36" s="12" t="s">
        <v>30</v>
      </c>
      <c r="K36" s="12" t="s">
        <v>5</v>
      </c>
    </row>
    <row r="37" spans="1:11" s="13" customFormat="1" ht="24" x14ac:dyDescent="0.25">
      <c r="A37" s="12" t="s">
        <v>144</v>
      </c>
      <c r="B37" s="12" t="s">
        <v>75</v>
      </c>
      <c r="C37" s="12" t="s">
        <v>453</v>
      </c>
      <c r="D37" s="28">
        <v>2250</v>
      </c>
      <c r="E37" s="54">
        <v>3.508</v>
      </c>
      <c r="F37" s="12" t="s">
        <v>129</v>
      </c>
      <c r="G37" s="12" t="s">
        <v>148</v>
      </c>
      <c r="H37" s="12" t="s">
        <v>129</v>
      </c>
      <c r="I37" s="26">
        <f t="shared" si="0"/>
        <v>7893</v>
      </c>
      <c r="J37" s="12" t="s">
        <v>30</v>
      </c>
      <c r="K37" s="12" t="s">
        <v>5</v>
      </c>
    </row>
    <row r="38" spans="1:11" s="13" customFormat="1" ht="12" x14ac:dyDescent="0.25">
      <c r="A38" s="12" t="s">
        <v>149</v>
      </c>
      <c r="B38" s="12" t="s">
        <v>75</v>
      </c>
      <c r="C38" s="12" t="s">
        <v>454</v>
      </c>
      <c r="D38" s="28">
        <v>415</v>
      </c>
      <c r="E38" s="54">
        <v>3.411</v>
      </c>
      <c r="F38" s="12" t="s">
        <v>150</v>
      </c>
      <c r="G38" s="12" t="s">
        <v>151</v>
      </c>
      <c r="H38" s="12" t="s">
        <v>150</v>
      </c>
      <c r="I38" s="26">
        <f t="shared" si="0"/>
        <v>1415.5650000000001</v>
      </c>
      <c r="J38" s="12" t="s">
        <v>30</v>
      </c>
      <c r="K38" s="12" t="s">
        <v>5</v>
      </c>
    </row>
    <row r="39" spans="1:11" s="13" customFormat="1" ht="12" x14ac:dyDescent="0.25">
      <c r="A39" s="12" t="s">
        <v>149</v>
      </c>
      <c r="B39" s="12" t="s">
        <v>75</v>
      </c>
      <c r="C39" s="12" t="s">
        <v>454</v>
      </c>
      <c r="D39" s="28">
        <v>1072</v>
      </c>
      <c r="E39" s="54">
        <v>3.3959999999999999</v>
      </c>
      <c r="F39" s="12" t="s">
        <v>152</v>
      </c>
      <c r="G39" s="12" t="s">
        <v>153</v>
      </c>
      <c r="H39" s="12" t="s">
        <v>110</v>
      </c>
      <c r="I39" s="26">
        <f t="shared" si="0"/>
        <v>3640.5119999999997</v>
      </c>
      <c r="J39" s="12" t="s">
        <v>30</v>
      </c>
      <c r="K39" s="12" t="s">
        <v>5</v>
      </c>
    </row>
    <row r="40" spans="1:11" s="13" customFormat="1" ht="12" x14ac:dyDescent="0.25">
      <c r="A40" s="12" t="s">
        <v>149</v>
      </c>
      <c r="B40" s="12" t="s">
        <v>75</v>
      </c>
      <c r="C40" s="12" t="s">
        <v>454</v>
      </c>
      <c r="D40" s="28">
        <v>1575</v>
      </c>
      <c r="E40" s="54">
        <v>3.7839999999999998</v>
      </c>
      <c r="F40" s="12" t="s">
        <v>102</v>
      </c>
      <c r="G40" s="12" t="s">
        <v>154</v>
      </c>
      <c r="H40" s="12" t="s">
        <v>104</v>
      </c>
      <c r="I40" s="26">
        <f t="shared" si="0"/>
        <v>5959.7999999999993</v>
      </c>
      <c r="J40" s="12" t="s">
        <v>30</v>
      </c>
      <c r="K40" s="12" t="s">
        <v>5</v>
      </c>
    </row>
    <row r="41" spans="1:11" s="13" customFormat="1" ht="24" x14ac:dyDescent="0.25">
      <c r="A41" s="12" t="s">
        <v>155</v>
      </c>
      <c r="B41" s="12" t="s">
        <v>75</v>
      </c>
      <c r="C41" s="12" t="s">
        <v>455</v>
      </c>
      <c r="D41" s="28">
        <v>293</v>
      </c>
      <c r="E41" s="54">
        <v>3.5459999999999998</v>
      </c>
      <c r="F41" s="12" t="s">
        <v>92</v>
      </c>
      <c r="G41" s="12" t="s">
        <v>156</v>
      </c>
      <c r="H41" s="12" t="s">
        <v>59</v>
      </c>
      <c r="I41" s="26">
        <f t="shared" si="0"/>
        <v>1038.9779999999998</v>
      </c>
      <c r="J41" s="12" t="s">
        <v>30</v>
      </c>
      <c r="K41" s="12" t="s">
        <v>5</v>
      </c>
    </row>
    <row r="42" spans="1:11" s="13" customFormat="1" ht="36" x14ac:dyDescent="0.25">
      <c r="A42" s="12" t="s">
        <v>157</v>
      </c>
      <c r="B42" s="12" t="s">
        <v>75</v>
      </c>
      <c r="C42" s="12" t="s">
        <v>456</v>
      </c>
      <c r="D42" s="28">
        <v>1380</v>
      </c>
      <c r="E42" s="54">
        <v>3.5459999999999998</v>
      </c>
      <c r="F42" s="12" t="s">
        <v>92</v>
      </c>
      <c r="G42" s="12" t="s">
        <v>158</v>
      </c>
      <c r="H42" s="12" t="s">
        <v>59</v>
      </c>
      <c r="I42" s="26">
        <f t="shared" si="0"/>
        <v>4893.4799999999996</v>
      </c>
      <c r="J42" s="12" t="s">
        <v>30</v>
      </c>
      <c r="K42" s="12" t="s">
        <v>5</v>
      </c>
    </row>
    <row r="43" spans="1:11" s="13" customFormat="1" ht="24" x14ac:dyDescent="0.25">
      <c r="A43" s="12" t="s">
        <v>159</v>
      </c>
      <c r="B43" s="12" t="s">
        <v>75</v>
      </c>
      <c r="C43" s="12" t="s">
        <v>448</v>
      </c>
      <c r="D43" s="56">
        <v>450</v>
      </c>
      <c r="E43" s="54">
        <v>5.1950000000000003</v>
      </c>
      <c r="F43" s="12" t="s">
        <v>92</v>
      </c>
      <c r="G43" s="12" t="s">
        <v>160</v>
      </c>
      <c r="H43" s="12" t="s">
        <v>59</v>
      </c>
      <c r="I43" s="26">
        <f t="shared" si="0"/>
        <v>2337.75</v>
      </c>
      <c r="J43" s="12" t="s">
        <v>30</v>
      </c>
      <c r="K43" s="12" t="s">
        <v>5</v>
      </c>
    </row>
    <row r="44" spans="1:11" s="13" customFormat="1" ht="24" x14ac:dyDescent="0.25">
      <c r="A44" s="12" t="s">
        <v>161</v>
      </c>
      <c r="B44" s="12" t="s">
        <v>75</v>
      </c>
      <c r="C44" s="12" t="s">
        <v>448</v>
      </c>
      <c r="D44" s="56">
        <v>636</v>
      </c>
      <c r="E44" s="54">
        <v>5.1859999999999999</v>
      </c>
      <c r="F44" s="12" t="s">
        <v>92</v>
      </c>
      <c r="G44" s="12" t="s">
        <v>162</v>
      </c>
      <c r="H44" s="12" t="s">
        <v>59</v>
      </c>
      <c r="I44" s="26">
        <f t="shared" si="0"/>
        <v>3298.2959999999998</v>
      </c>
      <c r="J44" s="12" t="s">
        <v>30</v>
      </c>
      <c r="K44" s="12" t="s">
        <v>5</v>
      </c>
    </row>
    <row r="45" spans="1:11" s="13" customFormat="1" ht="12" x14ac:dyDescent="0.25">
      <c r="A45" s="12" t="s">
        <v>163</v>
      </c>
      <c r="B45" s="12" t="s">
        <v>75</v>
      </c>
      <c r="C45" s="12" t="s">
        <v>457</v>
      </c>
      <c r="D45" s="60">
        <v>1600</v>
      </c>
      <c r="E45" s="54">
        <v>3.8140000000000001</v>
      </c>
      <c r="F45" s="12" t="s">
        <v>102</v>
      </c>
      <c r="G45" s="12" t="s">
        <v>164</v>
      </c>
      <c r="H45" s="12" t="s">
        <v>104</v>
      </c>
      <c r="I45" s="26">
        <f t="shared" si="0"/>
        <v>6102.4</v>
      </c>
      <c r="J45" s="12" t="s">
        <v>30</v>
      </c>
      <c r="K45" s="12" t="s">
        <v>5</v>
      </c>
    </row>
    <row r="46" spans="1:11" s="13" customFormat="1" ht="24" x14ac:dyDescent="0.25">
      <c r="A46" s="12" t="s">
        <v>165</v>
      </c>
      <c r="B46" s="12" t="s">
        <v>75</v>
      </c>
      <c r="C46" s="12" t="s">
        <v>455</v>
      </c>
      <c r="D46" s="28">
        <v>523</v>
      </c>
      <c r="E46" s="54">
        <v>3.21</v>
      </c>
      <c r="F46" s="12" t="s">
        <v>166</v>
      </c>
      <c r="G46" s="12" t="s">
        <v>167</v>
      </c>
      <c r="H46" s="12" t="s">
        <v>168</v>
      </c>
      <c r="I46" s="26">
        <f t="shared" si="0"/>
        <v>1678.83</v>
      </c>
      <c r="J46" s="12" t="s">
        <v>30</v>
      </c>
      <c r="K46" s="12" t="s">
        <v>5</v>
      </c>
    </row>
    <row r="47" spans="1:11" s="13" customFormat="1" ht="24" x14ac:dyDescent="0.25">
      <c r="A47" s="12" t="s">
        <v>169</v>
      </c>
      <c r="B47" s="12" t="s">
        <v>75</v>
      </c>
      <c r="C47" s="12" t="s">
        <v>448</v>
      </c>
      <c r="D47" s="56">
        <v>504</v>
      </c>
      <c r="E47" s="54">
        <v>4.13</v>
      </c>
      <c r="F47" s="12" t="s">
        <v>170</v>
      </c>
      <c r="G47" s="12" t="s">
        <v>171</v>
      </c>
      <c r="H47" s="12" t="s">
        <v>172</v>
      </c>
      <c r="I47" s="26">
        <f t="shared" si="0"/>
        <v>2081.52</v>
      </c>
      <c r="J47" s="12" t="s">
        <v>30</v>
      </c>
      <c r="K47" s="12" t="s">
        <v>5</v>
      </c>
    </row>
    <row r="48" spans="1:11" s="13" customFormat="1" ht="24" x14ac:dyDescent="0.25">
      <c r="A48" s="12" t="s">
        <v>173</v>
      </c>
      <c r="B48" s="12" t="s">
        <v>75</v>
      </c>
      <c r="C48" s="12" t="s">
        <v>448</v>
      </c>
      <c r="D48" s="56">
        <v>392</v>
      </c>
      <c r="E48" s="54">
        <v>4.1684000000000001</v>
      </c>
      <c r="F48" s="12" t="s">
        <v>174</v>
      </c>
      <c r="G48" s="12" t="s">
        <v>175</v>
      </c>
      <c r="H48" s="12" t="s">
        <v>176</v>
      </c>
      <c r="I48" s="26">
        <f t="shared" si="0"/>
        <v>1634.0128</v>
      </c>
      <c r="J48" s="12" t="s">
        <v>30</v>
      </c>
      <c r="K48" s="12" t="s">
        <v>5</v>
      </c>
    </row>
    <row r="49" spans="1:11" s="13" customFormat="1" ht="24" x14ac:dyDescent="0.25">
      <c r="A49" s="12" t="s">
        <v>177</v>
      </c>
      <c r="B49" s="12" t="s">
        <v>75</v>
      </c>
      <c r="C49" s="12" t="s">
        <v>441</v>
      </c>
      <c r="D49" s="28">
        <v>1495</v>
      </c>
      <c r="E49" s="54">
        <v>3.4</v>
      </c>
      <c r="F49" s="12" t="s">
        <v>152</v>
      </c>
      <c r="G49" s="12" t="s">
        <v>178</v>
      </c>
      <c r="H49" s="12" t="s">
        <v>110</v>
      </c>
      <c r="I49" s="26">
        <f t="shared" si="0"/>
        <v>5083</v>
      </c>
      <c r="J49" s="12" t="s">
        <v>30</v>
      </c>
      <c r="K49" s="12" t="s">
        <v>5</v>
      </c>
    </row>
    <row r="50" spans="1:11" s="13" customFormat="1" ht="24" x14ac:dyDescent="0.25">
      <c r="A50" s="12" t="s">
        <v>179</v>
      </c>
      <c r="B50" s="12" t="s">
        <v>75</v>
      </c>
      <c r="C50" s="12" t="s">
        <v>458</v>
      </c>
      <c r="D50" s="28">
        <v>1320</v>
      </c>
      <c r="E50" s="54">
        <v>3.3959999999999999</v>
      </c>
      <c r="F50" s="12" t="s">
        <v>152</v>
      </c>
      <c r="G50" s="12" t="s">
        <v>180</v>
      </c>
      <c r="H50" s="12" t="s">
        <v>110</v>
      </c>
      <c r="I50" s="26">
        <f t="shared" si="0"/>
        <v>4482.72</v>
      </c>
      <c r="J50" s="12" t="s">
        <v>30</v>
      </c>
      <c r="K50" s="12" t="s">
        <v>5</v>
      </c>
    </row>
    <row r="51" spans="1:11" s="13" customFormat="1" ht="24" x14ac:dyDescent="0.25">
      <c r="A51" s="12" t="s">
        <v>181</v>
      </c>
      <c r="B51" s="12" t="s">
        <v>75</v>
      </c>
      <c r="C51" s="12" t="s">
        <v>459</v>
      </c>
      <c r="D51" s="28">
        <v>2835</v>
      </c>
      <c r="E51" s="54">
        <v>3.4710000000000001</v>
      </c>
      <c r="F51" s="12" t="s">
        <v>182</v>
      </c>
      <c r="G51" s="12" t="s">
        <v>183</v>
      </c>
      <c r="H51" s="12" t="s">
        <v>184</v>
      </c>
      <c r="I51" s="26">
        <f t="shared" si="0"/>
        <v>9840.2849999999999</v>
      </c>
      <c r="J51" s="12" t="s">
        <v>30</v>
      </c>
      <c r="K51" s="12" t="s">
        <v>5</v>
      </c>
    </row>
    <row r="52" spans="1:11" s="13" customFormat="1" ht="12" x14ac:dyDescent="0.25">
      <c r="A52" s="12" t="s">
        <v>185</v>
      </c>
      <c r="B52" s="12" t="s">
        <v>75</v>
      </c>
      <c r="C52" s="12" t="s">
        <v>460</v>
      </c>
      <c r="D52" s="27">
        <v>670</v>
      </c>
      <c r="E52" s="54">
        <v>3.6150000000000002</v>
      </c>
      <c r="F52" s="12" t="s">
        <v>152</v>
      </c>
      <c r="G52" s="12" t="s">
        <v>186</v>
      </c>
      <c r="H52" s="12" t="s">
        <v>110</v>
      </c>
      <c r="I52" s="26">
        <f t="shared" si="0"/>
        <v>2422.0500000000002</v>
      </c>
      <c r="J52" s="12" t="s">
        <v>30</v>
      </c>
      <c r="K52" s="12" t="s">
        <v>5</v>
      </c>
    </row>
    <row r="53" spans="1:11" s="13" customFormat="1" ht="24" x14ac:dyDescent="0.25">
      <c r="A53" s="12" t="s">
        <v>187</v>
      </c>
      <c r="B53" s="12" t="s">
        <v>75</v>
      </c>
      <c r="C53" s="12" t="s">
        <v>453</v>
      </c>
      <c r="D53" s="28">
        <v>2000</v>
      </c>
      <c r="E53" s="54">
        <v>3.99</v>
      </c>
      <c r="F53" s="12" t="s">
        <v>188</v>
      </c>
      <c r="G53" s="12" t="s">
        <v>189</v>
      </c>
      <c r="H53" s="12" t="s">
        <v>20</v>
      </c>
      <c r="I53" s="26">
        <f t="shared" si="0"/>
        <v>7980</v>
      </c>
      <c r="J53" s="12" t="s">
        <v>30</v>
      </c>
      <c r="K53" s="12" t="s">
        <v>5</v>
      </c>
    </row>
    <row r="54" spans="1:11" s="13" customFormat="1" ht="12" x14ac:dyDescent="0.25">
      <c r="A54" s="12" t="s">
        <v>190</v>
      </c>
      <c r="B54" s="12" t="s">
        <v>75</v>
      </c>
      <c r="C54" s="12" t="s">
        <v>461</v>
      </c>
      <c r="D54" s="28">
        <v>3200</v>
      </c>
      <c r="E54" s="54">
        <v>3.7879999999999998</v>
      </c>
      <c r="F54" s="12" t="s">
        <v>40</v>
      </c>
      <c r="G54" s="12" t="s">
        <v>191</v>
      </c>
      <c r="H54" s="12" t="s">
        <v>192</v>
      </c>
      <c r="I54" s="26">
        <f t="shared" si="0"/>
        <v>12121.599999999999</v>
      </c>
      <c r="J54" s="12" t="s">
        <v>30</v>
      </c>
      <c r="K54" s="12" t="s">
        <v>5</v>
      </c>
    </row>
    <row r="55" spans="1:11" s="13" customFormat="1" ht="24" x14ac:dyDescent="0.25">
      <c r="A55" s="12" t="s">
        <v>193</v>
      </c>
      <c r="B55" s="12" t="s">
        <v>75</v>
      </c>
      <c r="C55" s="12" t="s">
        <v>462</v>
      </c>
      <c r="D55" s="28">
        <v>1250</v>
      </c>
      <c r="E55" s="54">
        <v>3.99</v>
      </c>
      <c r="F55" s="12" t="s">
        <v>188</v>
      </c>
      <c r="G55" s="12" t="s">
        <v>194</v>
      </c>
      <c r="H55" s="12" t="s">
        <v>20</v>
      </c>
      <c r="I55" s="26">
        <f t="shared" si="0"/>
        <v>4987.5</v>
      </c>
      <c r="J55" s="12" t="s">
        <v>30</v>
      </c>
      <c r="K55" s="12" t="s">
        <v>5</v>
      </c>
    </row>
    <row r="56" spans="1:11" s="13" customFormat="1" ht="12" x14ac:dyDescent="0.25">
      <c r="A56" s="12" t="s">
        <v>195</v>
      </c>
      <c r="B56" s="12" t="s">
        <v>126</v>
      </c>
      <c r="C56" s="12" t="s">
        <v>463</v>
      </c>
      <c r="D56" s="28">
        <v>419</v>
      </c>
      <c r="E56" s="54">
        <v>3.2519999999999998</v>
      </c>
      <c r="F56" s="12" t="s">
        <v>196</v>
      </c>
      <c r="G56" s="12" t="s">
        <v>197</v>
      </c>
      <c r="H56" s="12" t="s">
        <v>198</v>
      </c>
      <c r="I56" s="26">
        <f t="shared" si="0"/>
        <v>1362.588</v>
      </c>
      <c r="J56" s="12" t="s">
        <v>30</v>
      </c>
      <c r="K56" s="12" t="s">
        <v>4</v>
      </c>
    </row>
    <row r="57" spans="1:11" s="13" customFormat="1" ht="12" x14ac:dyDescent="0.25">
      <c r="A57" s="12" t="s">
        <v>199</v>
      </c>
      <c r="B57" s="12" t="s">
        <v>75</v>
      </c>
      <c r="C57" s="12" t="s">
        <v>464</v>
      </c>
      <c r="D57" s="56">
        <v>1325</v>
      </c>
      <c r="E57" s="54">
        <v>4.33</v>
      </c>
      <c r="F57" s="12" t="s">
        <v>33</v>
      </c>
      <c r="G57" s="12" t="s">
        <v>781</v>
      </c>
      <c r="H57" s="12" t="s">
        <v>35</v>
      </c>
      <c r="I57" s="26">
        <f t="shared" si="0"/>
        <v>5737.25</v>
      </c>
      <c r="J57" s="12" t="s">
        <v>30</v>
      </c>
      <c r="K57" s="12" t="s">
        <v>5</v>
      </c>
    </row>
    <row r="58" spans="1:11" s="13" customFormat="1" ht="12" x14ac:dyDescent="0.25">
      <c r="A58" s="12" t="s">
        <v>199</v>
      </c>
      <c r="B58" s="12" t="s">
        <v>75</v>
      </c>
      <c r="C58" s="12" t="s">
        <v>464</v>
      </c>
      <c r="D58" s="56">
        <v>1704</v>
      </c>
      <c r="E58" s="54">
        <v>4.9800000000000004</v>
      </c>
      <c r="F58" s="12" t="s">
        <v>200</v>
      </c>
      <c r="G58" s="12" t="s">
        <v>201</v>
      </c>
      <c r="H58" s="12" t="s">
        <v>202</v>
      </c>
      <c r="I58" s="26">
        <f t="shared" si="0"/>
        <v>8485.92</v>
      </c>
      <c r="J58" s="12" t="s">
        <v>30</v>
      </c>
      <c r="K58" s="12" t="s">
        <v>5</v>
      </c>
    </row>
    <row r="59" spans="1:11" s="13" customFormat="1" ht="12" x14ac:dyDescent="0.25">
      <c r="A59" s="12" t="s">
        <v>199</v>
      </c>
      <c r="B59" s="12" t="s">
        <v>75</v>
      </c>
      <c r="C59" s="12" t="s">
        <v>464</v>
      </c>
      <c r="D59" s="56">
        <v>2840</v>
      </c>
      <c r="E59" s="54">
        <v>5.17</v>
      </c>
      <c r="F59" s="12" t="s">
        <v>96</v>
      </c>
      <c r="G59" s="12" t="s">
        <v>782</v>
      </c>
      <c r="H59" s="12" t="s">
        <v>203</v>
      </c>
      <c r="I59" s="26">
        <f t="shared" si="0"/>
        <v>14682.8</v>
      </c>
      <c r="J59" s="12" t="s">
        <v>30</v>
      </c>
      <c r="K59" s="12" t="s">
        <v>5</v>
      </c>
    </row>
    <row r="60" spans="1:11" s="13" customFormat="1" ht="12" x14ac:dyDescent="0.25">
      <c r="A60" s="12" t="s">
        <v>199</v>
      </c>
      <c r="B60" s="12" t="s">
        <v>75</v>
      </c>
      <c r="C60" s="12" t="s">
        <v>464</v>
      </c>
      <c r="D60" s="56">
        <v>4300</v>
      </c>
      <c r="E60" s="54">
        <v>4.2859999999999996</v>
      </c>
      <c r="F60" s="12" t="s">
        <v>85</v>
      </c>
      <c r="G60" s="12" t="s">
        <v>783</v>
      </c>
      <c r="H60" s="12" t="s">
        <v>80</v>
      </c>
      <c r="I60" s="26">
        <f t="shared" si="0"/>
        <v>18429.8</v>
      </c>
      <c r="J60" s="12" t="s">
        <v>30</v>
      </c>
      <c r="K60" s="12" t="s">
        <v>5</v>
      </c>
    </row>
    <row r="61" spans="1:11" s="13" customFormat="1" ht="24" x14ac:dyDescent="0.25">
      <c r="A61" s="12" t="s">
        <v>204</v>
      </c>
      <c r="B61" s="12" t="s">
        <v>75</v>
      </c>
      <c r="C61" s="12" t="s">
        <v>465</v>
      </c>
      <c r="D61" s="28">
        <v>917.5</v>
      </c>
      <c r="E61" s="54">
        <v>3.2610000000000001</v>
      </c>
      <c r="F61" s="12" t="s">
        <v>118</v>
      </c>
      <c r="G61" s="12" t="s">
        <v>784</v>
      </c>
      <c r="H61" s="12" t="s">
        <v>120</v>
      </c>
      <c r="I61" s="26">
        <f t="shared" si="0"/>
        <v>2991.9675000000002</v>
      </c>
      <c r="J61" s="12" t="s">
        <v>30</v>
      </c>
      <c r="K61" s="12" t="s">
        <v>5</v>
      </c>
    </row>
    <row r="62" spans="1:11" s="13" customFormat="1" ht="24" x14ac:dyDescent="0.25">
      <c r="A62" s="12" t="s">
        <v>204</v>
      </c>
      <c r="B62" s="12" t="s">
        <v>75</v>
      </c>
      <c r="C62" s="12" t="s">
        <v>465</v>
      </c>
      <c r="D62" s="28">
        <v>6495</v>
      </c>
      <c r="E62" s="54">
        <v>3.2679999999999998</v>
      </c>
      <c r="F62" s="12" t="s">
        <v>205</v>
      </c>
      <c r="G62" s="12" t="s">
        <v>206</v>
      </c>
      <c r="H62" s="12" t="s">
        <v>207</v>
      </c>
      <c r="I62" s="26">
        <f t="shared" si="0"/>
        <v>21225.66</v>
      </c>
      <c r="J62" s="12" t="s">
        <v>30</v>
      </c>
      <c r="K62" s="12" t="s">
        <v>5</v>
      </c>
    </row>
    <row r="63" spans="1:11" s="13" customFormat="1" ht="12" x14ac:dyDescent="0.25">
      <c r="A63" s="12" t="s">
        <v>208</v>
      </c>
      <c r="B63" s="12" t="s">
        <v>32</v>
      </c>
      <c r="C63" s="12" t="s">
        <v>466</v>
      </c>
      <c r="D63" s="28">
        <v>6700</v>
      </c>
      <c r="E63" s="54">
        <v>3.3679999999999999</v>
      </c>
      <c r="F63" s="12" t="s">
        <v>209</v>
      </c>
      <c r="G63" s="12" t="s">
        <v>210</v>
      </c>
      <c r="H63" s="12" t="s">
        <v>211</v>
      </c>
      <c r="I63" s="26">
        <f t="shared" si="0"/>
        <v>22565.599999999999</v>
      </c>
      <c r="J63" s="12" t="s">
        <v>30</v>
      </c>
      <c r="K63" s="12" t="s">
        <v>5</v>
      </c>
    </row>
    <row r="64" spans="1:11" s="13" customFormat="1" ht="24" x14ac:dyDescent="0.25">
      <c r="A64" s="12" t="s">
        <v>212</v>
      </c>
      <c r="B64" s="12" t="s">
        <v>113</v>
      </c>
      <c r="C64" s="12" t="s">
        <v>467</v>
      </c>
      <c r="D64" s="28">
        <v>600</v>
      </c>
      <c r="E64" s="54">
        <v>3.218</v>
      </c>
      <c r="F64" s="12" t="s">
        <v>67</v>
      </c>
      <c r="G64" s="12" t="s">
        <v>213</v>
      </c>
      <c r="H64" s="12" t="s">
        <v>69</v>
      </c>
      <c r="I64" s="26">
        <f t="shared" si="0"/>
        <v>1930.8</v>
      </c>
      <c r="J64" s="12" t="s">
        <v>30</v>
      </c>
      <c r="K64" s="12" t="s">
        <v>5</v>
      </c>
    </row>
    <row r="65" spans="1:11" s="13" customFormat="1" ht="24" x14ac:dyDescent="0.25">
      <c r="A65" s="12" t="s">
        <v>214</v>
      </c>
      <c r="B65" s="12" t="s">
        <v>113</v>
      </c>
      <c r="C65" s="12" t="s">
        <v>467</v>
      </c>
      <c r="D65" s="28">
        <v>1485</v>
      </c>
      <c r="E65" s="54">
        <v>3.89</v>
      </c>
      <c r="F65" s="12" t="s">
        <v>215</v>
      </c>
      <c r="G65" s="12" t="s">
        <v>216</v>
      </c>
      <c r="H65" s="12" t="s">
        <v>217</v>
      </c>
      <c r="I65" s="26">
        <f t="shared" si="0"/>
        <v>5776.6500000000005</v>
      </c>
      <c r="J65" s="12" t="s">
        <v>30</v>
      </c>
      <c r="K65" s="12" t="s">
        <v>5</v>
      </c>
    </row>
    <row r="66" spans="1:11" s="13" customFormat="1" ht="24" x14ac:dyDescent="0.25">
      <c r="A66" s="12" t="s">
        <v>218</v>
      </c>
      <c r="B66" s="12" t="s">
        <v>113</v>
      </c>
      <c r="C66" s="12" t="s">
        <v>441</v>
      </c>
      <c r="D66" s="28">
        <v>1495</v>
      </c>
      <c r="E66" s="54">
        <v>3.28</v>
      </c>
      <c r="F66" s="12" t="s">
        <v>120</v>
      </c>
      <c r="G66" s="12" t="s">
        <v>219</v>
      </c>
      <c r="H66" s="12" t="s">
        <v>220</v>
      </c>
      <c r="I66" s="26">
        <f t="shared" si="0"/>
        <v>4903.5999999999995</v>
      </c>
      <c r="J66" s="12" t="s">
        <v>30</v>
      </c>
      <c r="K66" s="12" t="s">
        <v>5</v>
      </c>
    </row>
    <row r="67" spans="1:11" s="13" customFormat="1" ht="24" x14ac:dyDescent="0.25">
      <c r="A67" s="12" t="s">
        <v>221</v>
      </c>
      <c r="B67" s="12" t="s">
        <v>113</v>
      </c>
      <c r="C67" s="12" t="s">
        <v>468</v>
      </c>
      <c r="D67" s="28">
        <v>1495</v>
      </c>
      <c r="E67" s="54">
        <v>3.2149999999999999</v>
      </c>
      <c r="F67" s="12" t="s">
        <v>222</v>
      </c>
      <c r="G67" s="12" t="s">
        <v>223</v>
      </c>
      <c r="H67" s="12" t="s">
        <v>224</v>
      </c>
      <c r="I67" s="26">
        <f t="shared" ref="I67:I125" si="1">D67*E67</f>
        <v>4806.4250000000002</v>
      </c>
      <c r="J67" s="12" t="s">
        <v>30</v>
      </c>
      <c r="K67" s="12" t="s">
        <v>5</v>
      </c>
    </row>
    <row r="68" spans="1:11" s="13" customFormat="1" ht="24" x14ac:dyDescent="0.25">
      <c r="A68" s="12" t="s">
        <v>225</v>
      </c>
      <c r="B68" s="12" t="s">
        <v>113</v>
      </c>
      <c r="C68" s="12" t="s">
        <v>468</v>
      </c>
      <c r="D68" s="28">
        <v>2250</v>
      </c>
      <c r="E68" s="54">
        <v>3.21</v>
      </c>
      <c r="F68" s="12" t="s">
        <v>226</v>
      </c>
      <c r="G68" s="12" t="s">
        <v>227</v>
      </c>
      <c r="H68" s="12" t="s">
        <v>76</v>
      </c>
      <c r="I68" s="26">
        <f t="shared" si="1"/>
        <v>7222.5</v>
      </c>
      <c r="J68" s="12" t="s">
        <v>30</v>
      </c>
      <c r="K68" s="12" t="s">
        <v>5</v>
      </c>
    </row>
    <row r="69" spans="1:11" s="13" customFormat="1" ht="12" x14ac:dyDescent="0.25">
      <c r="A69" s="12" t="s">
        <v>228</v>
      </c>
      <c r="B69" s="12" t="s">
        <v>113</v>
      </c>
      <c r="C69" s="12" t="s">
        <v>435</v>
      </c>
      <c r="D69" s="28">
        <v>1750</v>
      </c>
      <c r="E69" s="54">
        <v>3.2010000000000001</v>
      </c>
      <c r="F69" s="12" t="s">
        <v>229</v>
      </c>
      <c r="G69" s="12" t="s">
        <v>230</v>
      </c>
      <c r="H69" s="12" t="s">
        <v>231</v>
      </c>
      <c r="I69" s="26">
        <f t="shared" si="1"/>
        <v>5601.75</v>
      </c>
      <c r="J69" s="12" t="s">
        <v>30</v>
      </c>
      <c r="K69" s="12" t="s">
        <v>5</v>
      </c>
    </row>
    <row r="70" spans="1:11" s="13" customFormat="1" ht="12" x14ac:dyDescent="0.25">
      <c r="A70" s="12" t="s">
        <v>232</v>
      </c>
      <c r="B70" s="12" t="s">
        <v>113</v>
      </c>
      <c r="C70" s="12" t="s">
        <v>450</v>
      </c>
      <c r="D70" s="28">
        <v>1420</v>
      </c>
      <c r="E70" s="54">
        <v>4.2510000000000003</v>
      </c>
      <c r="F70" s="12" t="s">
        <v>233</v>
      </c>
      <c r="G70" s="12" t="s">
        <v>234</v>
      </c>
      <c r="H70" s="12" t="s">
        <v>235</v>
      </c>
      <c r="I70" s="26">
        <f t="shared" si="1"/>
        <v>6036.42</v>
      </c>
      <c r="J70" s="12" t="s">
        <v>30</v>
      </c>
      <c r="K70" s="12" t="s">
        <v>5</v>
      </c>
    </row>
    <row r="71" spans="1:11" s="13" customFormat="1" ht="24" x14ac:dyDescent="0.25">
      <c r="A71" s="12" t="s">
        <v>236</v>
      </c>
      <c r="B71" s="12" t="s">
        <v>113</v>
      </c>
      <c r="C71" s="12" t="s">
        <v>468</v>
      </c>
      <c r="D71" s="28">
        <v>2250</v>
      </c>
      <c r="E71" s="54">
        <v>3.41</v>
      </c>
      <c r="F71" s="12" t="s">
        <v>235</v>
      </c>
      <c r="G71" s="12" t="s">
        <v>237</v>
      </c>
      <c r="H71" s="12" t="s">
        <v>238</v>
      </c>
      <c r="I71" s="26">
        <f t="shared" si="1"/>
        <v>7672.5</v>
      </c>
      <c r="J71" s="12" t="s">
        <v>30</v>
      </c>
      <c r="K71" s="12" t="s">
        <v>5</v>
      </c>
    </row>
    <row r="72" spans="1:11" s="13" customFormat="1" ht="12" x14ac:dyDescent="0.25">
      <c r="A72" s="12" t="s">
        <v>239</v>
      </c>
      <c r="B72" s="12" t="s">
        <v>113</v>
      </c>
      <c r="C72" s="12" t="s">
        <v>450</v>
      </c>
      <c r="D72" s="56">
        <v>1420</v>
      </c>
      <c r="E72" s="54">
        <v>5.008</v>
      </c>
      <c r="F72" s="12" t="s">
        <v>240</v>
      </c>
      <c r="G72" s="12" t="s">
        <v>241</v>
      </c>
      <c r="H72" s="12" t="s">
        <v>42</v>
      </c>
      <c r="I72" s="26">
        <f t="shared" si="1"/>
        <v>7111.36</v>
      </c>
      <c r="J72" s="12" t="s">
        <v>30</v>
      </c>
      <c r="K72" s="12" t="s">
        <v>5</v>
      </c>
    </row>
    <row r="73" spans="1:11" s="13" customFormat="1" ht="24" x14ac:dyDescent="0.25">
      <c r="A73" s="12" t="s">
        <v>242</v>
      </c>
      <c r="B73" s="12" t="s">
        <v>113</v>
      </c>
      <c r="C73" s="12" t="s">
        <v>469</v>
      </c>
      <c r="D73" s="27">
        <v>1240</v>
      </c>
      <c r="E73" s="54">
        <v>3.8919999999999999</v>
      </c>
      <c r="F73" s="12" t="s">
        <v>243</v>
      </c>
      <c r="G73" s="12" t="s">
        <v>244</v>
      </c>
      <c r="H73" s="12" t="s">
        <v>245</v>
      </c>
      <c r="I73" s="26">
        <f t="shared" si="1"/>
        <v>4826.08</v>
      </c>
      <c r="J73" s="12" t="s">
        <v>30</v>
      </c>
      <c r="K73" s="12" t="s">
        <v>4</v>
      </c>
    </row>
    <row r="74" spans="1:11" s="13" customFormat="1" ht="12" x14ac:dyDescent="0.25">
      <c r="A74" s="12" t="s">
        <v>246</v>
      </c>
      <c r="B74" s="12" t="s">
        <v>113</v>
      </c>
      <c r="C74" s="12" t="s">
        <v>450</v>
      </c>
      <c r="D74" s="56">
        <v>1420</v>
      </c>
      <c r="E74" s="54">
        <v>4.9340000000000002</v>
      </c>
      <c r="F74" s="12" t="s">
        <v>243</v>
      </c>
      <c r="G74" s="12" t="s">
        <v>247</v>
      </c>
      <c r="H74" s="12" t="s">
        <v>245</v>
      </c>
      <c r="I74" s="26">
        <f t="shared" si="1"/>
        <v>7006.2800000000007</v>
      </c>
      <c r="J74" s="12" t="s">
        <v>30</v>
      </c>
      <c r="K74" s="12" t="s">
        <v>5</v>
      </c>
    </row>
    <row r="75" spans="1:11" s="13" customFormat="1" ht="24" x14ac:dyDescent="0.25">
      <c r="A75" s="12" t="s">
        <v>248</v>
      </c>
      <c r="B75" s="12" t="s">
        <v>113</v>
      </c>
      <c r="C75" s="12" t="s">
        <v>468</v>
      </c>
      <c r="D75" s="28">
        <v>1495</v>
      </c>
      <c r="E75" s="54">
        <v>3.4529999999999998</v>
      </c>
      <c r="F75" s="12" t="s">
        <v>243</v>
      </c>
      <c r="G75" s="12" t="s">
        <v>249</v>
      </c>
      <c r="H75" s="12" t="s">
        <v>245</v>
      </c>
      <c r="I75" s="26">
        <f t="shared" si="1"/>
        <v>5162.2349999999997</v>
      </c>
      <c r="J75" s="12" t="s">
        <v>30</v>
      </c>
      <c r="K75" s="12" t="s">
        <v>5</v>
      </c>
    </row>
    <row r="76" spans="1:11" s="13" customFormat="1" ht="12" x14ac:dyDescent="0.25">
      <c r="A76" s="12" t="s">
        <v>250</v>
      </c>
      <c r="B76" s="12" t="s">
        <v>113</v>
      </c>
      <c r="C76" s="12" t="s">
        <v>470</v>
      </c>
      <c r="D76" s="60">
        <v>1800</v>
      </c>
      <c r="E76" s="54">
        <v>3.3730000000000002</v>
      </c>
      <c r="F76" s="12" t="s">
        <v>251</v>
      </c>
      <c r="G76" s="12" t="s">
        <v>252</v>
      </c>
      <c r="H76" s="12" t="s">
        <v>253</v>
      </c>
      <c r="I76" s="26">
        <f t="shared" si="1"/>
        <v>6071.4000000000005</v>
      </c>
      <c r="J76" s="12" t="s">
        <v>30</v>
      </c>
      <c r="K76" s="12" t="s">
        <v>5</v>
      </c>
    </row>
    <row r="77" spans="1:11" s="13" customFormat="1" ht="12" x14ac:dyDescent="0.25">
      <c r="A77" s="12" t="s">
        <v>254</v>
      </c>
      <c r="B77" s="12" t="s">
        <v>113</v>
      </c>
      <c r="C77" s="12" t="s">
        <v>450</v>
      </c>
      <c r="D77" s="60">
        <v>1420</v>
      </c>
      <c r="E77" s="54">
        <v>4.3209999999999997</v>
      </c>
      <c r="F77" s="12" t="s">
        <v>251</v>
      </c>
      <c r="G77" s="12" t="s">
        <v>255</v>
      </c>
      <c r="H77" s="12" t="s">
        <v>253</v>
      </c>
      <c r="I77" s="26">
        <f t="shared" si="1"/>
        <v>6135.82</v>
      </c>
      <c r="J77" s="12" t="s">
        <v>30</v>
      </c>
      <c r="K77" s="12" t="s">
        <v>5</v>
      </c>
    </row>
    <row r="78" spans="1:11" s="13" customFormat="1" ht="12" x14ac:dyDescent="0.25">
      <c r="A78" s="12" t="s">
        <v>256</v>
      </c>
      <c r="B78" s="12" t="s">
        <v>257</v>
      </c>
      <c r="C78" s="12" t="s">
        <v>464</v>
      </c>
      <c r="D78" s="56">
        <v>1325</v>
      </c>
      <c r="E78" s="54">
        <v>5.2549999999999999</v>
      </c>
      <c r="F78" s="12" t="s">
        <v>258</v>
      </c>
      <c r="G78" s="12" t="s">
        <v>259</v>
      </c>
      <c r="H78" s="12" t="s">
        <v>260</v>
      </c>
      <c r="I78" s="26">
        <f t="shared" si="1"/>
        <v>6962.875</v>
      </c>
      <c r="J78" s="12" t="s">
        <v>30</v>
      </c>
      <c r="K78" s="12" t="s">
        <v>4</v>
      </c>
    </row>
    <row r="79" spans="1:11" s="13" customFormat="1" ht="24" x14ac:dyDescent="0.25">
      <c r="A79" s="12" t="s">
        <v>261</v>
      </c>
      <c r="B79" s="12" t="s">
        <v>257</v>
      </c>
      <c r="C79" s="12" t="s">
        <v>471</v>
      </c>
      <c r="D79" s="27">
        <v>640</v>
      </c>
      <c r="E79" s="54">
        <v>4.0880000000000001</v>
      </c>
      <c r="F79" s="12" t="s">
        <v>129</v>
      </c>
      <c r="G79" s="12" t="s">
        <v>262</v>
      </c>
      <c r="H79" s="12" t="s">
        <v>263</v>
      </c>
      <c r="I79" s="26">
        <f t="shared" si="1"/>
        <v>2616.3200000000002</v>
      </c>
      <c r="J79" s="12" t="s">
        <v>30</v>
      </c>
      <c r="K79" s="12" t="s">
        <v>4</v>
      </c>
    </row>
    <row r="80" spans="1:11" s="13" customFormat="1" ht="24" x14ac:dyDescent="0.25">
      <c r="A80" s="12" t="s">
        <v>264</v>
      </c>
      <c r="B80" s="12" t="s">
        <v>37</v>
      </c>
      <c r="C80" s="12" t="s">
        <v>462</v>
      </c>
      <c r="D80" s="28">
        <v>350</v>
      </c>
      <c r="E80" s="54">
        <v>3.2480000000000002</v>
      </c>
      <c r="F80" s="12" t="s">
        <v>80</v>
      </c>
      <c r="G80" s="12" t="s">
        <v>265</v>
      </c>
      <c r="H80" s="12" t="s">
        <v>82</v>
      </c>
      <c r="I80" s="26">
        <f t="shared" si="1"/>
        <v>1136.8000000000002</v>
      </c>
      <c r="J80" s="12" t="s">
        <v>30</v>
      </c>
      <c r="K80" s="12" t="s">
        <v>5</v>
      </c>
    </row>
    <row r="81" spans="1:11" s="13" customFormat="1" ht="24" x14ac:dyDescent="0.25">
      <c r="A81" s="12" t="s">
        <v>266</v>
      </c>
      <c r="B81" s="12" t="s">
        <v>257</v>
      </c>
      <c r="C81" s="12" t="s">
        <v>448</v>
      </c>
      <c r="D81" s="56">
        <v>392</v>
      </c>
      <c r="E81" s="54">
        <v>4.13</v>
      </c>
      <c r="F81" s="12" t="s">
        <v>170</v>
      </c>
      <c r="G81" s="12" t="s">
        <v>267</v>
      </c>
      <c r="H81" s="12" t="s">
        <v>172</v>
      </c>
      <c r="I81" s="26">
        <f t="shared" si="1"/>
        <v>1618.96</v>
      </c>
      <c r="J81" s="12" t="s">
        <v>30</v>
      </c>
      <c r="K81" s="12" t="s">
        <v>4</v>
      </c>
    </row>
    <row r="82" spans="1:11" s="13" customFormat="1" ht="24" x14ac:dyDescent="0.25">
      <c r="A82" s="12" t="s">
        <v>268</v>
      </c>
      <c r="B82" s="12" t="s">
        <v>75</v>
      </c>
      <c r="C82" s="12" t="s">
        <v>472</v>
      </c>
      <c r="D82" s="28">
        <v>250</v>
      </c>
      <c r="E82" s="54">
        <v>3.569</v>
      </c>
      <c r="F82" s="12" t="s">
        <v>203</v>
      </c>
      <c r="G82" s="12" t="s">
        <v>269</v>
      </c>
      <c r="H82" s="12" t="s">
        <v>203</v>
      </c>
      <c r="I82" s="26">
        <f t="shared" si="1"/>
        <v>892.25</v>
      </c>
      <c r="J82" s="12" t="s">
        <v>30</v>
      </c>
      <c r="K82" s="12" t="s">
        <v>5</v>
      </c>
    </row>
    <row r="83" spans="1:11" s="13" customFormat="1" ht="24" x14ac:dyDescent="0.25">
      <c r="A83" s="12" t="s">
        <v>268</v>
      </c>
      <c r="B83" s="12" t="s">
        <v>75</v>
      </c>
      <c r="C83" s="12" t="s">
        <v>472</v>
      </c>
      <c r="D83" s="28">
        <v>875</v>
      </c>
      <c r="E83" s="54">
        <v>3.52</v>
      </c>
      <c r="F83" s="12" t="s">
        <v>240</v>
      </c>
      <c r="G83" s="12" t="s">
        <v>270</v>
      </c>
      <c r="H83" s="12" t="s">
        <v>240</v>
      </c>
      <c r="I83" s="26">
        <f t="shared" si="1"/>
        <v>3080</v>
      </c>
      <c r="J83" s="12" t="s">
        <v>30</v>
      </c>
      <c r="K83" s="12" t="s">
        <v>5</v>
      </c>
    </row>
    <row r="84" spans="1:11" s="13" customFormat="1" ht="24" x14ac:dyDescent="0.25">
      <c r="A84" s="12" t="s">
        <v>268</v>
      </c>
      <c r="B84" s="12" t="s">
        <v>75</v>
      </c>
      <c r="C84" s="12" t="s">
        <v>472</v>
      </c>
      <c r="D84" s="28">
        <v>1425</v>
      </c>
      <c r="E84" s="54">
        <v>3.508</v>
      </c>
      <c r="F84" s="12" t="s">
        <v>129</v>
      </c>
      <c r="G84" s="12" t="s">
        <v>271</v>
      </c>
      <c r="H84" s="12" t="s">
        <v>129</v>
      </c>
      <c r="I84" s="26">
        <f t="shared" si="1"/>
        <v>4998.8999999999996</v>
      </c>
      <c r="J84" s="12" t="s">
        <v>30</v>
      </c>
      <c r="K84" s="12" t="s">
        <v>5</v>
      </c>
    </row>
    <row r="85" spans="1:11" s="13" customFormat="1" ht="24" x14ac:dyDescent="0.25">
      <c r="A85" s="12" t="s">
        <v>268</v>
      </c>
      <c r="B85" s="12" t="s">
        <v>75</v>
      </c>
      <c r="C85" s="12" t="s">
        <v>472</v>
      </c>
      <c r="D85" s="28">
        <v>2116.5</v>
      </c>
      <c r="E85" s="54">
        <v>3.2919999999999998</v>
      </c>
      <c r="F85" s="12" t="s">
        <v>272</v>
      </c>
      <c r="G85" s="12" t="s">
        <v>273</v>
      </c>
      <c r="H85" s="12" t="s">
        <v>274</v>
      </c>
      <c r="I85" s="26">
        <f t="shared" si="1"/>
        <v>6967.518</v>
      </c>
      <c r="J85" s="12" t="s">
        <v>30</v>
      </c>
      <c r="K85" s="12" t="s">
        <v>5</v>
      </c>
    </row>
    <row r="86" spans="1:11" s="13" customFormat="1" ht="24" x14ac:dyDescent="0.25">
      <c r="A86" s="12" t="s">
        <v>268</v>
      </c>
      <c r="B86" s="12" t="s">
        <v>75</v>
      </c>
      <c r="C86" s="12" t="s">
        <v>472</v>
      </c>
      <c r="D86" s="28">
        <v>2850</v>
      </c>
      <c r="E86" s="54">
        <v>3.7839999999999998</v>
      </c>
      <c r="F86" s="12" t="s">
        <v>102</v>
      </c>
      <c r="G86" s="12" t="s">
        <v>275</v>
      </c>
      <c r="H86" s="12" t="s">
        <v>104</v>
      </c>
      <c r="I86" s="26">
        <f t="shared" si="1"/>
        <v>10784.4</v>
      </c>
      <c r="J86" s="12" t="s">
        <v>30</v>
      </c>
      <c r="K86" s="12" t="s">
        <v>5</v>
      </c>
    </row>
    <row r="87" spans="1:11" s="13" customFormat="1" ht="24" x14ac:dyDescent="0.25">
      <c r="A87" s="12" t="s">
        <v>276</v>
      </c>
      <c r="B87" s="12" t="s">
        <v>75</v>
      </c>
      <c r="C87" s="12" t="s">
        <v>473</v>
      </c>
      <c r="D87" s="28">
        <v>519</v>
      </c>
      <c r="E87" s="54">
        <v>3.28</v>
      </c>
      <c r="F87" s="12" t="s">
        <v>118</v>
      </c>
      <c r="G87" s="12" t="s">
        <v>277</v>
      </c>
      <c r="H87" s="12" t="s">
        <v>120</v>
      </c>
      <c r="I87" s="26">
        <f t="shared" si="1"/>
        <v>1702.32</v>
      </c>
      <c r="J87" s="12" t="s">
        <v>30</v>
      </c>
      <c r="K87" s="12" t="s">
        <v>5</v>
      </c>
    </row>
    <row r="88" spans="1:11" s="13" customFormat="1" ht="36" x14ac:dyDescent="0.25">
      <c r="A88" s="12" t="s">
        <v>278</v>
      </c>
      <c r="B88" s="12" t="s">
        <v>75</v>
      </c>
      <c r="C88" s="12" t="s">
        <v>456</v>
      </c>
      <c r="D88" s="28">
        <v>1580</v>
      </c>
      <c r="E88" s="54">
        <v>3.28</v>
      </c>
      <c r="F88" s="12" t="s">
        <v>120</v>
      </c>
      <c r="G88" s="12" t="s">
        <v>279</v>
      </c>
      <c r="H88" s="12" t="s">
        <v>220</v>
      </c>
      <c r="I88" s="26">
        <f t="shared" si="1"/>
        <v>5182.3999999999996</v>
      </c>
      <c r="J88" s="12" t="s">
        <v>30</v>
      </c>
      <c r="K88" s="12" t="s">
        <v>5</v>
      </c>
    </row>
    <row r="89" spans="1:11" s="13" customFormat="1" ht="24" x14ac:dyDescent="0.25">
      <c r="A89" s="12" t="s">
        <v>280</v>
      </c>
      <c r="B89" s="12" t="s">
        <v>113</v>
      </c>
      <c r="C89" s="12" t="s">
        <v>509</v>
      </c>
      <c r="D89" s="28">
        <v>1495</v>
      </c>
      <c r="E89" s="54">
        <v>3.2469999999999999</v>
      </c>
      <c r="F89" s="12" t="s">
        <v>281</v>
      </c>
      <c r="G89" s="12" t="s">
        <v>282</v>
      </c>
      <c r="H89" s="12" t="s">
        <v>283</v>
      </c>
      <c r="I89" s="26">
        <f t="shared" si="1"/>
        <v>4854.2649999999994</v>
      </c>
      <c r="J89" s="12" t="s">
        <v>30</v>
      </c>
      <c r="K89" s="12" t="s">
        <v>5</v>
      </c>
    </row>
    <row r="90" spans="1:11" s="13" customFormat="1" ht="24" x14ac:dyDescent="0.25">
      <c r="A90" s="12" t="s">
        <v>284</v>
      </c>
      <c r="B90" s="12" t="s">
        <v>75</v>
      </c>
      <c r="C90" s="12" t="s">
        <v>474</v>
      </c>
      <c r="D90" s="28">
        <v>943</v>
      </c>
      <c r="E90" s="54">
        <v>4.04</v>
      </c>
      <c r="F90" s="12" t="s">
        <v>285</v>
      </c>
      <c r="G90" s="12" t="s">
        <v>286</v>
      </c>
      <c r="H90" s="12" t="s">
        <v>287</v>
      </c>
      <c r="I90" s="26">
        <f t="shared" si="1"/>
        <v>3809.7200000000003</v>
      </c>
      <c r="J90" s="12" t="s">
        <v>30</v>
      </c>
      <c r="K90" s="12" t="s">
        <v>5</v>
      </c>
    </row>
    <row r="91" spans="1:11" s="13" customFormat="1" ht="12" x14ac:dyDescent="0.25">
      <c r="A91" s="12" t="s">
        <v>288</v>
      </c>
      <c r="B91" s="12" t="s">
        <v>75</v>
      </c>
      <c r="C91" s="12" t="s">
        <v>435</v>
      </c>
      <c r="D91" s="28">
        <v>266.08999999999997</v>
      </c>
      <c r="E91" s="54">
        <v>3.395</v>
      </c>
      <c r="F91" s="12" t="s">
        <v>152</v>
      </c>
      <c r="G91" s="12">
        <v>15488544</v>
      </c>
      <c r="H91" s="12" t="s">
        <v>110</v>
      </c>
      <c r="I91" s="26">
        <f t="shared" si="1"/>
        <v>903.37554999999998</v>
      </c>
      <c r="J91" s="12" t="s">
        <v>30</v>
      </c>
      <c r="K91" s="12" t="s">
        <v>5</v>
      </c>
    </row>
    <row r="92" spans="1:11" s="13" customFormat="1" ht="12" x14ac:dyDescent="0.25">
      <c r="A92" s="12" t="s">
        <v>288</v>
      </c>
      <c r="B92" s="12" t="s">
        <v>75</v>
      </c>
      <c r="C92" s="12" t="s">
        <v>435</v>
      </c>
      <c r="D92" s="28">
        <v>1586.5</v>
      </c>
      <c r="E92" s="54">
        <v>3.34</v>
      </c>
      <c r="F92" s="12" t="s">
        <v>274</v>
      </c>
      <c r="G92" s="12" t="s">
        <v>289</v>
      </c>
      <c r="H92" s="12" t="s">
        <v>290</v>
      </c>
      <c r="I92" s="26">
        <f t="shared" si="1"/>
        <v>5298.91</v>
      </c>
      <c r="J92" s="12" t="s">
        <v>30</v>
      </c>
      <c r="K92" s="12" t="s">
        <v>5</v>
      </c>
    </row>
    <row r="93" spans="1:11" s="13" customFormat="1" ht="12" x14ac:dyDescent="0.25">
      <c r="A93" s="12" t="s">
        <v>288</v>
      </c>
      <c r="B93" s="12" t="s">
        <v>75</v>
      </c>
      <c r="C93" s="12" t="s">
        <v>435</v>
      </c>
      <c r="D93" s="28">
        <v>1750</v>
      </c>
      <c r="E93" s="54">
        <v>3.242</v>
      </c>
      <c r="F93" s="12" t="s">
        <v>80</v>
      </c>
      <c r="G93" s="12">
        <v>15461035</v>
      </c>
      <c r="H93" s="12" t="s">
        <v>82</v>
      </c>
      <c r="I93" s="26">
        <f t="shared" si="1"/>
        <v>5673.5</v>
      </c>
      <c r="J93" s="12" t="s">
        <v>30</v>
      </c>
      <c r="K93" s="12" t="s">
        <v>5</v>
      </c>
    </row>
    <row r="94" spans="1:11" s="13" customFormat="1" ht="24" x14ac:dyDescent="0.25">
      <c r="A94" s="12" t="s">
        <v>291</v>
      </c>
      <c r="B94" s="12" t="s">
        <v>113</v>
      </c>
      <c r="C94" s="12" t="s">
        <v>453</v>
      </c>
      <c r="D94" s="28">
        <v>1500</v>
      </c>
      <c r="E94" s="54">
        <v>4.0430000000000001</v>
      </c>
      <c r="F94" s="12" t="s">
        <v>292</v>
      </c>
      <c r="G94" s="12" t="s">
        <v>293</v>
      </c>
      <c r="H94" s="12" t="s">
        <v>294</v>
      </c>
      <c r="I94" s="26">
        <f t="shared" si="1"/>
        <v>6064.5</v>
      </c>
      <c r="J94" s="12" t="s">
        <v>30</v>
      </c>
      <c r="K94" s="12" t="s">
        <v>5</v>
      </c>
    </row>
    <row r="95" spans="1:11" s="13" customFormat="1" ht="24" x14ac:dyDescent="0.25">
      <c r="A95" s="12" t="s">
        <v>295</v>
      </c>
      <c r="B95" s="12" t="s">
        <v>113</v>
      </c>
      <c r="C95" s="12" t="s">
        <v>468</v>
      </c>
      <c r="D95" s="28">
        <v>1350</v>
      </c>
      <c r="E95" s="54">
        <v>4.0380000000000003</v>
      </c>
      <c r="F95" s="12" t="s">
        <v>296</v>
      </c>
      <c r="G95" s="12" t="s">
        <v>297</v>
      </c>
      <c r="H95" s="12" t="s">
        <v>285</v>
      </c>
      <c r="I95" s="26">
        <f t="shared" si="1"/>
        <v>5451.3</v>
      </c>
      <c r="J95" s="12" t="s">
        <v>30</v>
      </c>
      <c r="K95" s="12" t="s">
        <v>5</v>
      </c>
    </row>
    <row r="96" spans="1:11" s="13" customFormat="1" ht="24" x14ac:dyDescent="0.25">
      <c r="A96" s="12" t="s">
        <v>298</v>
      </c>
      <c r="B96" s="12" t="s">
        <v>113</v>
      </c>
      <c r="C96" s="12" t="s">
        <v>468</v>
      </c>
      <c r="D96" s="28">
        <v>1495</v>
      </c>
      <c r="E96" s="54">
        <v>3.34</v>
      </c>
      <c r="F96" s="12" t="s">
        <v>299</v>
      </c>
      <c r="G96" s="12" t="s">
        <v>300</v>
      </c>
      <c r="H96" s="12" t="s">
        <v>301</v>
      </c>
      <c r="I96" s="26">
        <f t="shared" si="1"/>
        <v>4993.3</v>
      </c>
      <c r="J96" s="12" t="s">
        <v>30</v>
      </c>
      <c r="K96" s="12" t="s">
        <v>5</v>
      </c>
    </row>
    <row r="97" spans="1:11" s="13" customFormat="1" ht="24" x14ac:dyDescent="0.25">
      <c r="A97" s="12" t="s">
        <v>302</v>
      </c>
      <c r="B97" s="12" t="s">
        <v>75</v>
      </c>
      <c r="C97" s="12" t="s">
        <v>467</v>
      </c>
      <c r="D97" s="28">
        <v>750</v>
      </c>
      <c r="E97" s="54">
        <v>4.09</v>
      </c>
      <c r="F97" s="12" t="s">
        <v>303</v>
      </c>
      <c r="G97" s="12" t="s">
        <v>304</v>
      </c>
      <c r="H97" s="12" t="s">
        <v>305</v>
      </c>
      <c r="I97" s="26">
        <f t="shared" si="1"/>
        <v>3067.5</v>
      </c>
      <c r="J97" s="12" t="s">
        <v>30</v>
      </c>
      <c r="K97" s="12" t="s">
        <v>5</v>
      </c>
    </row>
    <row r="98" spans="1:11" s="13" customFormat="1" ht="24" x14ac:dyDescent="0.25">
      <c r="A98" s="12" t="s">
        <v>306</v>
      </c>
      <c r="B98" s="12" t="s">
        <v>75</v>
      </c>
      <c r="C98" s="12" t="s">
        <v>472</v>
      </c>
      <c r="D98" s="28">
        <v>1425</v>
      </c>
      <c r="E98" s="54">
        <v>4.0129999999999999</v>
      </c>
      <c r="F98" s="12" t="s">
        <v>139</v>
      </c>
      <c r="G98" s="12" t="s">
        <v>307</v>
      </c>
      <c r="H98" s="12" t="s">
        <v>308</v>
      </c>
      <c r="I98" s="26">
        <f t="shared" si="1"/>
        <v>5718.5249999999996</v>
      </c>
      <c r="J98" s="12" t="s">
        <v>30</v>
      </c>
      <c r="K98" s="12" t="s">
        <v>5</v>
      </c>
    </row>
    <row r="99" spans="1:11" s="13" customFormat="1" ht="24" x14ac:dyDescent="0.25">
      <c r="A99" s="12" t="s">
        <v>309</v>
      </c>
      <c r="B99" s="12" t="s">
        <v>75</v>
      </c>
      <c r="C99" s="12" t="s">
        <v>452</v>
      </c>
      <c r="D99" s="28">
        <v>550</v>
      </c>
      <c r="E99" s="54">
        <v>3.2565</v>
      </c>
      <c r="F99" s="12" t="s">
        <v>310</v>
      </c>
      <c r="G99" s="12" t="s">
        <v>311</v>
      </c>
      <c r="H99" s="12" t="s">
        <v>312</v>
      </c>
      <c r="I99" s="26">
        <f t="shared" si="1"/>
        <v>1791.075</v>
      </c>
      <c r="J99" s="12" t="s">
        <v>30</v>
      </c>
      <c r="K99" s="12" t="s">
        <v>5</v>
      </c>
    </row>
    <row r="100" spans="1:11" s="13" customFormat="1" ht="12" x14ac:dyDescent="0.25">
      <c r="A100" s="12" t="s">
        <v>313</v>
      </c>
      <c r="B100" s="12" t="s">
        <v>113</v>
      </c>
      <c r="C100" s="12" t="s">
        <v>450</v>
      </c>
      <c r="D100" s="56">
        <v>1420</v>
      </c>
      <c r="E100" s="54">
        <v>4.12</v>
      </c>
      <c r="F100" s="12" t="s">
        <v>122</v>
      </c>
      <c r="G100" s="12" t="s">
        <v>314</v>
      </c>
      <c r="H100" s="12" t="s">
        <v>124</v>
      </c>
      <c r="I100" s="26">
        <f t="shared" si="1"/>
        <v>5850.4000000000005</v>
      </c>
      <c r="J100" s="12" t="s">
        <v>30</v>
      </c>
      <c r="K100" s="12" t="s">
        <v>5</v>
      </c>
    </row>
    <row r="101" spans="1:11" s="13" customFormat="1" ht="24" x14ac:dyDescent="0.25">
      <c r="A101" s="12" t="s">
        <v>315</v>
      </c>
      <c r="B101" s="12" t="s">
        <v>113</v>
      </c>
      <c r="C101" s="12" t="s">
        <v>468</v>
      </c>
      <c r="D101" s="28">
        <v>2250</v>
      </c>
      <c r="E101" s="54">
        <v>3.98</v>
      </c>
      <c r="F101" s="12" t="s">
        <v>316</v>
      </c>
      <c r="G101" s="12" t="s">
        <v>317</v>
      </c>
      <c r="H101" s="12" t="s">
        <v>318</v>
      </c>
      <c r="I101" s="26">
        <f t="shared" si="1"/>
        <v>8955</v>
      </c>
      <c r="J101" s="12" t="s">
        <v>30</v>
      </c>
      <c r="K101" s="12" t="s">
        <v>5</v>
      </c>
    </row>
    <row r="102" spans="1:11" s="13" customFormat="1" ht="24" x14ac:dyDescent="0.25">
      <c r="A102" s="12" t="s">
        <v>319</v>
      </c>
      <c r="B102" s="12" t="s">
        <v>75</v>
      </c>
      <c r="C102" s="12" t="s">
        <v>447</v>
      </c>
      <c r="D102" s="28">
        <v>250</v>
      </c>
      <c r="E102" s="54">
        <v>4.09</v>
      </c>
      <c r="F102" s="12" t="s">
        <v>303</v>
      </c>
      <c r="G102" s="12" t="s">
        <v>320</v>
      </c>
      <c r="H102" s="12" t="s">
        <v>305</v>
      </c>
      <c r="I102" s="26">
        <f t="shared" si="1"/>
        <v>1022.5</v>
      </c>
      <c r="J102" s="12" t="s">
        <v>30</v>
      </c>
      <c r="K102" s="12" t="s">
        <v>5</v>
      </c>
    </row>
    <row r="103" spans="1:11" s="13" customFormat="1" ht="24" x14ac:dyDescent="0.25">
      <c r="A103" s="12" t="s">
        <v>321</v>
      </c>
      <c r="B103" s="12" t="s">
        <v>75</v>
      </c>
      <c r="C103" s="12" t="s">
        <v>475</v>
      </c>
      <c r="D103" s="27">
        <v>1300</v>
      </c>
      <c r="E103" s="54">
        <v>4.4400000000000004</v>
      </c>
      <c r="F103" s="12" t="s">
        <v>303</v>
      </c>
      <c r="G103" s="12" t="s">
        <v>322</v>
      </c>
      <c r="H103" s="12" t="s">
        <v>305</v>
      </c>
      <c r="I103" s="26">
        <f t="shared" si="1"/>
        <v>5772.0000000000009</v>
      </c>
      <c r="J103" s="12" t="s">
        <v>30</v>
      </c>
      <c r="K103" s="12" t="s">
        <v>5</v>
      </c>
    </row>
    <row r="104" spans="1:11" s="13" customFormat="1" ht="24" x14ac:dyDescent="0.25">
      <c r="A104" s="12" t="s">
        <v>323</v>
      </c>
      <c r="B104" s="12" t="s">
        <v>75</v>
      </c>
      <c r="C104" s="12" t="s">
        <v>476</v>
      </c>
      <c r="D104" s="28">
        <v>900</v>
      </c>
      <c r="E104" s="54">
        <v>4.09</v>
      </c>
      <c r="F104" s="12" t="s">
        <v>303</v>
      </c>
      <c r="G104" s="12" t="s">
        <v>324</v>
      </c>
      <c r="H104" s="12" t="s">
        <v>305</v>
      </c>
      <c r="I104" s="26">
        <f t="shared" si="1"/>
        <v>3681</v>
      </c>
      <c r="J104" s="12" t="s">
        <v>30</v>
      </c>
      <c r="K104" s="12" t="s">
        <v>5</v>
      </c>
    </row>
    <row r="105" spans="1:11" s="13" customFormat="1" ht="24" x14ac:dyDescent="0.25">
      <c r="A105" s="12" t="s">
        <v>325</v>
      </c>
      <c r="B105" s="12" t="s">
        <v>75</v>
      </c>
      <c r="C105" s="12" t="s">
        <v>477</v>
      </c>
      <c r="D105" s="28">
        <v>768.6</v>
      </c>
      <c r="E105" s="54">
        <v>4.0129999999999999</v>
      </c>
      <c r="F105" s="12" t="s">
        <v>139</v>
      </c>
      <c r="G105" s="12">
        <v>15372732</v>
      </c>
      <c r="H105" s="12" t="s">
        <v>308</v>
      </c>
      <c r="I105" s="26">
        <f t="shared" si="1"/>
        <v>3084.3917999999999</v>
      </c>
      <c r="J105" s="12" t="s">
        <v>30</v>
      </c>
      <c r="K105" s="12" t="s">
        <v>5</v>
      </c>
    </row>
    <row r="106" spans="1:11" s="13" customFormat="1" ht="24" x14ac:dyDescent="0.25">
      <c r="A106" s="12" t="s">
        <v>326</v>
      </c>
      <c r="B106" s="12" t="s">
        <v>75</v>
      </c>
      <c r="C106" s="12" t="s">
        <v>467</v>
      </c>
      <c r="D106" s="28">
        <v>1560</v>
      </c>
      <c r="E106" s="54">
        <v>3.2440000000000002</v>
      </c>
      <c r="F106" s="12" t="s">
        <v>80</v>
      </c>
      <c r="G106" s="12" t="s">
        <v>327</v>
      </c>
      <c r="H106" s="12" t="s">
        <v>82</v>
      </c>
      <c r="I106" s="26">
        <f t="shared" si="1"/>
        <v>5060.6400000000003</v>
      </c>
      <c r="J106" s="12" t="s">
        <v>30</v>
      </c>
      <c r="K106" s="12" t="s">
        <v>5</v>
      </c>
    </row>
    <row r="107" spans="1:11" s="13" customFormat="1" ht="24" x14ac:dyDescent="0.25">
      <c r="A107" s="12" t="s">
        <v>326</v>
      </c>
      <c r="B107" s="12" t="s">
        <v>75</v>
      </c>
      <c r="C107" s="12" t="s">
        <v>467</v>
      </c>
      <c r="D107" s="28">
        <v>2085</v>
      </c>
      <c r="E107" s="54">
        <v>3.1215000000000002</v>
      </c>
      <c r="F107" s="12" t="s">
        <v>131</v>
      </c>
      <c r="G107" s="12" t="s">
        <v>328</v>
      </c>
      <c r="H107" s="12" t="s">
        <v>132</v>
      </c>
      <c r="I107" s="26">
        <f t="shared" si="1"/>
        <v>6508.3275000000003</v>
      </c>
      <c r="J107" s="12" t="s">
        <v>30</v>
      </c>
      <c r="K107" s="12" t="s">
        <v>5</v>
      </c>
    </row>
    <row r="108" spans="1:11" s="13" customFormat="1" ht="24" x14ac:dyDescent="0.25">
      <c r="A108" s="12" t="s">
        <v>329</v>
      </c>
      <c r="B108" s="12" t="s">
        <v>75</v>
      </c>
      <c r="C108" s="12" t="s">
        <v>468</v>
      </c>
      <c r="D108" s="28">
        <v>1495</v>
      </c>
      <c r="E108" s="54">
        <v>3.2919999999999998</v>
      </c>
      <c r="F108" s="12" t="s">
        <v>272</v>
      </c>
      <c r="G108" s="12" t="s">
        <v>330</v>
      </c>
      <c r="H108" s="12" t="s">
        <v>274</v>
      </c>
      <c r="I108" s="26">
        <f t="shared" si="1"/>
        <v>4921.54</v>
      </c>
      <c r="J108" s="12" t="s">
        <v>30</v>
      </c>
      <c r="K108" s="12" t="s">
        <v>5</v>
      </c>
    </row>
    <row r="109" spans="1:11" s="13" customFormat="1" ht="24" x14ac:dyDescent="0.25">
      <c r="A109" s="12" t="s">
        <v>329</v>
      </c>
      <c r="B109" s="12" t="s">
        <v>75</v>
      </c>
      <c r="C109" s="12" t="s">
        <v>468</v>
      </c>
      <c r="D109" s="28">
        <v>2845</v>
      </c>
      <c r="E109" s="54">
        <v>3.5449999999999999</v>
      </c>
      <c r="F109" s="12" t="s">
        <v>90</v>
      </c>
      <c r="G109" s="12" t="s">
        <v>331</v>
      </c>
      <c r="H109" s="12" t="s">
        <v>90</v>
      </c>
      <c r="I109" s="26">
        <f t="shared" si="1"/>
        <v>10085.525</v>
      </c>
      <c r="J109" s="12" t="s">
        <v>30</v>
      </c>
      <c r="K109" s="12" t="s">
        <v>5</v>
      </c>
    </row>
    <row r="110" spans="1:11" s="13" customFormat="1" ht="24" x14ac:dyDescent="0.25">
      <c r="A110" s="12" t="s">
        <v>329</v>
      </c>
      <c r="B110" s="12" t="s">
        <v>75</v>
      </c>
      <c r="C110" s="12" t="s">
        <v>468</v>
      </c>
      <c r="D110" s="28">
        <v>5995</v>
      </c>
      <c r="E110" s="54">
        <v>3.2370000000000001</v>
      </c>
      <c r="F110" s="12" t="s">
        <v>152</v>
      </c>
      <c r="G110" s="12" t="s">
        <v>332</v>
      </c>
      <c r="H110" s="12" t="s">
        <v>110</v>
      </c>
      <c r="I110" s="26">
        <f t="shared" si="1"/>
        <v>19405.815000000002</v>
      </c>
      <c r="J110" s="12" t="s">
        <v>30</v>
      </c>
      <c r="K110" s="12" t="s">
        <v>5</v>
      </c>
    </row>
    <row r="111" spans="1:11" s="13" customFormat="1" ht="24" x14ac:dyDescent="0.25">
      <c r="A111" s="12" t="s">
        <v>329</v>
      </c>
      <c r="B111" s="12" t="s">
        <v>75</v>
      </c>
      <c r="C111" s="12" t="s">
        <v>468</v>
      </c>
      <c r="D111" s="28">
        <v>8085</v>
      </c>
      <c r="E111" s="54">
        <v>3.29</v>
      </c>
      <c r="F111" s="12" t="s">
        <v>333</v>
      </c>
      <c r="G111" s="12" t="s">
        <v>334</v>
      </c>
      <c r="H111" s="12" t="s">
        <v>333</v>
      </c>
      <c r="I111" s="26">
        <f t="shared" si="1"/>
        <v>26599.65</v>
      </c>
      <c r="J111" s="12" t="s">
        <v>30</v>
      </c>
      <c r="K111" s="12" t="s">
        <v>5</v>
      </c>
    </row>
    <row r="112" spans="1:11" s="13" customFormat="1" ht="24" x14ac:dyDescent="0.25">
      <c r="A112" s="12" t="s">
        <v>329</v>
      </c>
      <c r="B112" s="12" t="s">
        <v>75</v>
      </c>
      <c r="C112" s="12" t="s">
        <v>468</v>
      </c>
      <c r="D112" s="28">
        <v>11975</v>
      </c>
      <c r="E112" s="54">
        <v>3.202</v>
      </c>
      <c r="F112" s="12" t="s">
        <v>172</v>
      </c>
      <c r="G112" s="12" t="s">
        <v>335</v>
      </c>
      <c r="H112" s="12" t="s">
        <v>336</v>
      </c>
      <c r="I112" s="26">
        <f t="shared" si="1"/>
        <v>38343.949999999997</v>
      </c>
      <c r="J112" s="12" t="s">
        <v>30</v>
      </c>
      <c r="K112" s="12" t="s">
        <v>5</v>
      </c>
    </row>
    <row r="113" spans="1:11" s="13" customFormat="1" ht="24" x14ac:dyDescent="0.25">
      <c r="A113" s="12" t="s">
        <v>329</v>
      </c>
      <c r="B113" s="12" t="s">
        <v>75</v>
      </c>
      <c r="C113" s="12" t="s">
        <v>468</v>
      </c>
      <c r="D113" s="28">
        <v>12585</v>
      </c>
      <c r="E113" s="54">
        <v>3.569</v>
      </c>
      <c r="F113" s="12" t="s">
        <v>203</v>
      </c>
      <c r="G113" s="12" t="s">
        <v>337</v>
      </c>
      <c r="H113" s="12" t="s">
        <v>203</v>
      </c>
      <c r="I113" s="26">
        <f t="shared" si="1"/>
        <v>44915.864999999998</v>
      </c>
      <c r="J113" s="12" t="s">
        <v>30</v>
      </c>
      <c r="K113" s="12" t="s">
        <v>5</v>
      </c>
    </row>
    <row r="114" spans="1:11" s="13" customFormat="1" ht="24" x14ac:dyDescent="0.25">
      <c r="A114" s="12" t="s">
        <v>329</v>
      </c>
      <c r="B114" s="12" t="s">
        <v>75</v>
      </c>
      <c r="C114" s="12" t="s">
        <v>468</v>
      </c>
      <c r="D114" s="28">
        <v>17245</v>
      </c>
      <c r="E114" s="54">
        <v>3.7840783999999998</v>
      </c>
      <c r="F114" s="12" t="s">
        <v>102</v>
      </c>
      <c r="G114" s="12" t="s">
        <v>338</v>
      </c>
      <c r="H114" s="12" t="s">
        <v>104</v>
      </c>
      <c r="I114" s="26">
        <f t="shared" si="1"/>
        <v>65256.432007999996</v>
      </c>
      <c r="J114" s="12" t="s">
        <v>30</v>
      </c>
      <c r="K114" s="12" t="s">
        <v>5</v>
      </c>
    </row>
    <row r="115" spans="1:11" s="13" customFormat="1" ht="12" x14ac:dyDescent="0.25">
      <c r="A115" s="12" t="s">
        <v>339</v>
      </c>
      <c r="B115" s="12" t="s">
        <v>75</v>
      </c>
      <c r="C115" s="12" t="s">
        <v>478</v>
      </c>
      <c r="D115" s="28">
        <v>590</v>
      </c>
      <c r="E115" s="54">
        <v>4.04</v>
      </c>
      <c r="F115" s="12" t="s">
        <v>285</v>
      </c>
      <c r="G115" s="12" t="s">
        <v>340</v>
      </c>
      <c r="H115" s="12" t="s">
        <v>287</v>
      </c>
      <c r="I115" s="26">
        <f t="shared" si="1"/>
        <v>2383.6</v>
      </c>
      <c r="J115" s="12" t="s">
        <v>30</v>
      </c>
      <c r="K115" s="12" t="s">
        <v>5</v>
      </c>
    </row>
    <row r="116" spans="1:11" s="13" customFormat="1" ht="24" x14ac:dyDescent="0.25">
      <c r="A116" s="12" t="s">
        <v>341</v>
      </c>
      <c r="B116" s="12" t="s">
        <v>113</v>
      </c>
      <c r="C116" s="12" t="s">
        <v>479</v>
      </c>
      <c r="D116" s="60">
        <v>1600</v>
      </c>
      <c r="E116" s="54">
        <v>3.33</v>
      </c>
      <c r="F116" s="12" t="s">
        <v>283</v>
      </c>
      <c r="G116" s="12" t="s">
        <v>342</v>
      </c>
      <c r="H116" s="12" t="s">
        <v>196</v>
      </c>
      <c r="I116" s="26">
        <f t="shared" si="1"/>
        <v>5328</v>
      </c>
      <c r="J116" s="12" t="s">
        <v>30</v>
      </c>
      <c r="K116" s="12" t="s">
        <v>4</v>
      </c>
    </row>
    <row r="117" spans="1:11" s="13" customFormat="1" ht="12" x14ac:dyDescent="0.25">
      <c r="A117" s="12" t="s">
        <v>343</v>
      </c>
      <c r="B117" s="12" t="s">
        <v>32</v>
      </c>
      <c r="C117" s="12" t="s">
        <v>480</v>
      </c>
      <c r="D117" s="28">
        <v>17357</v>
      </c>
      <c r="E117" s="54">
        <v>3.3679999999999999</v>
      </c>
      <c r="F117" s="12" t="s">
        <v>209</v>
      </c>
      <c r="G117" s="12" t="s">
        <v>344</v>
      </c>
      <c r="H117" s="12" t="s">
        <v>211</v>
      </c>
      <c r="I117" s="26">
        <f t="shared" si="1"/>
        <v>58458.375999999997</v>
      </c>
      <c r="J117" s="12" t="s">
        <v>30</v>
      </c>
      <c r="K117" s="12" t="s">
        <v>5</v>
      </c>
    </row>
    <row r="118" spans="1:11" s="13" customFormat="1" ht="24" x14ac:dyDescent="0.25">
      <c r="A118" s="12" t="s">
        <v>345</v>
      </c>
      <c r="B118" s="12" t="s">
        <v>346</v>
      </c>
      <c r="C118" s="12" t="s">
        <v>481</v>
      </c>
      <c r="D118" s="28">
        <v>4889.8999999999996</v>
      </c>
      <c r="E118" s="54">
        <v>3.5309986000000002</v>
      </c>
      <c r="F118" s="12" t="s">
        <v>65</v>
      </c>
      <c r="G118" s="12" t="s">
        <v>785</v>
      </c>
      <c r="H118" s="12" t="s">
        <v>347</v>
      </c>
      <c r="I118" s="26">
        <f t="shared" si="1"/>
        <v>17266.23005414</v>
      </c>
      <c r="J118" s="12" t="s">
        <v>30</v>
      </c>
      <c r="K118" s="12" t="s">
        <v>4</v>
      </c>
    </row>
    <row r="119" spans="1:11" s="13" customFormat="1" ht="24" x14ac:dyDescent="0.25">
      <c r="A119" s="12" t="s">
        <v>345</v>
      </c>
      <c r="B119" s="12" t="s">
        <v>346</v>
      </c>
      <c r="C119" s="12" t="s">
        <v>481</v>
      </c>
      <c r="D119" s="28">
        <v>5250.17</v>
      </c>
      <c r="E119" s="54">
        <v>3.2887</v>
      </c>
      <c r="F119" s="12" t="s">
        <v>312</v>
      </c>
      <c r="G119" s="12" t="s">
        <v>786</v>
      </c>
      <c r="H119" s="12" t="s">
        <v>348</v>
      </c>
      <c r="I119" s="26">
        <f t="shared" si="1"/>
        <v>17266.234079000002</v>
      </c>
      <c r="J119" s="12" t="s">
        <v>30</v>
      </c>
      <c r="K119" s="12" t="s">
        <v>4</v>
      </c>
    </row>
    <row r="120" spans="1:11" s="13" customFormat="1" ht="24" x14ac:dyDescent="0.25">
      <c r="A120" s="12" t="s">
        <v>345</v>
      </c>
      <c r="B120" s="12" t="s">
        <v>346</v>
      </c>
      <c r="C120" s="12" t="s">
        <v>481</v>
      </c>
      <c r="D120" s="28">
        <v>31201.81</v>
      </c>
      <c r="E120" s="54">
        <v>3.6240000000000001</v>
      </c>
      <c r="F120" s="12" t="s">
        <v>349</v>
      </c>
      <c r="G120" s="12" t="s">
        <v>787</v>
      </c>
      <c r="H120" s="12" t="s">
        <v>350</v>
      </c>
      <c r="I120" s="26">
        <f t="shared" si="1"/>
        <v>113075.35944000001</v>
      </c>
      <c r="J120" s="12" t="s">
        <v>30</v>
      </c>
      <c r="K120" s="12" t="s">
        <v>4</v>
      </c>
    </row>
    <row r="121" spans="1:11" s="13" customFormat="1" ht="36" x14ac:dyDescent="0.25">
      <c r="A121" s="12" t="s">
        <v>351</v>
      </c>
      <c r="B121" s="12" t="s">
        <v>352</v>
      </c>
      <c r="C121" s="12" t="s">
        <v>482</v>
      </c>
      <c r="D121" s="28">
        <v>751</v>
      </c>
      <c r="E121" s="54">
        <v>3.7759999999999998</v>
      </c>
      <c r="F121" s="12" t="s">
        <v>40</v>
      </c>
      <c r="G121" s="12" t="s">
        <v>353</v>
      </c>
      <c r="H121" s="12" t="s">
        <v>192</v>
      </c>
      <c r="I121" s="26">
        <f t="shared" si="1"/>
        <v>2835.7759999999998</v>
      </c>
      <c r="J121" s="12" t="s">
        <v>30</v>
      </c>
      <c r="K121" s="12" t="s">
        <v>4</v>
      </c>
    </row>
    <row r="122" spans="1:11" s="13" customFormat="1" ht="12" x14ac:dyDescent="0.25">
      <c r="A122" s="12" t="s">
        <v>354</v>
      </c>
      <c r="B122" s="12" t="s">
        <v>19</v>
      </c>
      <c r="C122" s="12" t="s">
        <v>483</v>
      </c>
      <c r="D122" s="27">
        <v>1800</v>
      </c>
      <c r="E122" s="54">
        <v>3.706</v>
      </c>
      <c r="F122" s="12" t="s">
        <v>355</v>
      </c>
      <c r="G122" s="12" t="s">
        <v>788</v>
      </c>
      <c r="H122" s="12" t="s">
        <v>356</v>
      </c>
      <c r="I122" s="26">
        <f t="shared" si="1"/>
        <v>6670.8</v>
      </c>
      <c r="J122" s="12" t="s">
        <v>30</v>
      </c>
      <c r="K122" s="12" t="s">
        <v>4</v>
      </c>
    </row>
    <row r="123" spans="1:11" s="13" customFormat="1" ht="24" x14ac:dyDescent="0.25">
      <c r="A123" s="12" t="s">
        <v>357</v>
      </c>
      <c r="B123" s="12" t="s">
        <v>113</v>
      </c>
      <c r="C123" s="12" t="s">
        <v>484</v>
      </c>
      <c r="D123" s="28">
        <v>1995.5</v>
      </c>
      <c r="E123" s="54">
        <v>3.2303999999999999</v>
      </c>
      <c r="F123" s="12" t="s">
        <v>358</v>
      </c>
      <c r="G123" s="12" t="s">
        <v>359</v>
      </c>
      <c r="H123" s="12" t="s">
        <v>360</v>
      </c>
      <c r="I123" s="26">
        <f t="shared" si="1"/>
        <v>6446.2632000000003</v>
      </c>
      <c r="J123" s="12" t="s">
        <v>30</v>
      </c>
      <c r="K123" s="12" t="s">
        <v>4</v>
      </c>
    </row>
    <row r="124" spans="1:11" s="13" customFormat="1" ht="12" x14ac:dyDescent="0.25">
      <c r="A124" s="12" t="s">
        <v>361</v>
      </c>
      <c r="B124" s="12" t="s">
        <v>26</v>
      </c>
      <c r="C124" s="12" t="s">
        <v>485</v>
      </c>
      <c r="D124" s="28">
        <v>620</v>
      </c>
      <c r="E124" s="54">
        <v>3.9940000000000002</v>
      </c>
      <c r="F124" s="12" t="s">
        <v>29</v>
      </c>
      <c r="G124" s="12" t="s">
        <v>362</v>
      </c>
      <c r="H124" s="12" t="s">
        <v>90</v>
      </c>
      <c r="I124" s="26">
        <f t="shared" si="1"/>
        <v>2476.2800000000002</v>
      </c>
      <c r="J124" s="12" t="s">
        <v>30</v>
      </c>
      <c r="K124" s="12" t="s">
        <v>4</v>
      </c>
    </row>
    <row r="125" spans="1:11" s="13" customFormat="1" ht="12" customHeight="1" x14ac:dyDescent="0.25">
      <c r="A125" s="70" t="s">
        <v>363</v>
      </c>
      <c r="B125" s="70" t="s">
        <v>257</v>
      </c>
      <c r="C125" s="70" t="s">
        <v>486</v>
      </c>
      <c r="D125" s="104">
        <v>4200</v>
      </c>
      <c r="E125" s="125">
        <v>3.1219999999999999</v>
      </c>
      <c r="F125" s="70" t="s">
        <v>131</v>
      </c>
      <c r="G125" s="70" t="s">
        <v>789</v>
      </c>
      <c r="H125" s="70" t="s">
        <v>132</v>
      </c>
      <c r="I125" s="71">
        <f t="shared" si="1"/>
        <v>13112.4</v>
      </c>
      <c r="J125" s="70" t="s">
        <v>30</v>
      </c>
      <c r="K125" s="70" t="s">
        <v>5</v>
      </c>
    </row>
    <row r="126" spans="1:11" s="13" customFormat="1" ht="27" customHeight="1" x14ac:dyDescent="0.25">
      <c r="A126" s="62" t="s">
        <v>524</v>
      </c>
      <c r="B126" s="62">
        <v>124</v>
      </c>
      <c r="C126" s="62" t="s">
        <v>530</v>
      </c>
      <c r="D126" s="102"/>
      <c r="E126" s="124"/>
      <c r="F126" s="62"/>
      <c r="G126" s="62" t="s">
        <v>525</v>
      </c>
      <c r="H126" s="62"/>
      <c r="I126" s="103">
        <f>SUM(I2:I125)</f>
        <v>1437158.1858111408</v>
      </c>
      <c r="J126" s="105"/>
      <c r="K126" s="62"/>
    </row>
    <row r="128" spans="1:11" x14ac:dyDescent="0.25">
      <c r="I128" s="61"/>
    </row>
  </sheetData>
  <autoFilter ref="A1:K12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opLeftCell="A124" workbookViewId="0">
      <selection activeCell="P26" sqref="P26"/>
    </sheetView>
  </sheetViews>
  <sheetFormatPr defaultRowHeight="15" x14ac:dyDescent="0.25"/>
  <cols>
    <col min="1" max="1" width="22.28515625" style="1" bestFit="1" customWidth="1"/>
    <col min="2" max="2" width="21.85546875" style="1" bestFit="1" customWidth="1"/>
    <col min="3" max="3" width="24" style="1" bestFit="1" customWidth="1"/>
    <col min="4" max="4" width="9.140625" style="129" bestFit="1" customWidth="1"/>
    <col min="5" max="5" width="16.5703125" style="129" bestFit="1" customWidth="1"/>
    <col min="6" max="6" width="11.7109375" style="129" bestFit="1" customWidth="1"/>
    <col min="7" max="7" width="12.140625" style="129" bestFit="1" customWidth="1"/>
    <col min="8" max="8" width="10.5703125" style="129" bestFit="1" customWidth="1"/>
    <col min="9" max="9" width="15.85546875" style="129" customWidth="1"/>
    <col min="10" max="10" width="13.5703125" style="129" bestFit="1" customWidth="1"/>
    <col min="11" max="11" width="15" style="129" bestFit="1" customWidth="1"/>
    <col min="12" max="12" width="13.140625" style="1" bestFit="1" customWidth="1"/>
    <col min="13" max="13" width="12.42578125" style="1" bestFit="1" customWidth="1"/>
    <col min="14" max="14" width="9.85546875" style="1" bestFit="1" customWidth="1"/>
    <col min="15" max="15" width="28.5703125" style="1" bestFit="1" customWidth="1"/>
    <col min="16" max="16" width="59.140625" style="1" customWidth="1"/>
    <col min="17" max="16384" width="9.140625" style="1"/>
  </cols>
  <sheetData>
    <row r="1" spans="1:16" ht="30" x14ac:dyDescent="0.25">
      <c r="A1" s="25" t="s">
        <v>948</v>
      </c>
      <c r="B1" s="25" t="s">
        <v>949</v>
      </c>
      <c r="C1" s="25" t="s">
        <v>775</v>
      </c>
      <c r="D1" s="126" t="s">
        <v>950</v>
      </c>
      <c r="E1" s="126" t="s">
        <v>951</v>
      </c>
      <c r="F1" s="126" t="s">
        <v>1011</v>
      </c>
      <c r="G1" s="126" t="s">
        <v>952</v>
      </c>
      <c r="H1" s="126" t="s">
        <v>953</v>
      </c>
      <c r="I1" s="126" t="s">
        <v>954</v>
      </c>
      <c r="J1" s="126" t="s">
        <v>955</v>
      </c>
      <c r="K1" s="126" t="s">
        <v>956</v>
      </c>
      <c r="L1" s="25" t="s">
        <v>957</v>
      </c>
      <c r="M1" s="25" t="s">
        <v>958</v>
      </c>
      <c r="N1" s="25" t="s">
        <v>1114</v>
      </c>
      <c r="O1" s="25" t="s">
        <v>959</v>
      </c>
      <c r="P1" s="25" t="s">
        <v>960</v>
      </c>
    </row>
    <row r="2" spans="1:16" ht="45" x14ac:dyDescent="0.25">
      <c r="A2" s="22" t="s">
        <v>1115</v>
      </c>
      <c r="B2" s="22" t="s">
        <v>1113</v>
      </c>
      <c r="C2" s="22" t="s">
        <v>901</v>
      </c>
      <c r="D2" s="127">
        <v>11946.08</v>
      </c>
      <c r="E2" s="127">
        <v>5549.31</v>
      </c>
      <c r="F2" s="127">
        <v>213.89</v>
      </c>
      <c r="G2" s="127">
        <v>17495.39</v>
      </c>
      <c r="H2" s="127">
        <v>914.5</v>
      </c>
      <c r="I2" s="127">
        <v>4846.3</v>
      </c>
      <c r="J2" s="127">
        <v>23256.19</v>
      </c>
      <c r="K2" s="127">
        <v>23042.28</v>
      </c>
      <c r="L2" s="24">
        <v>42388</v>
      </c>
      <c r="M2" s="24">
        <v>42403</v>
      </c>
      <c r="N2" s="22">
        <v>13567</v>
      </c>
      <c r="O2" s="22">
        <v>800373</v>
      </c>
      <c r="P2" s="22" t="s">
        <v>1152</v>
      </c>
    </row>
    <row r="3" spans="1:16" x14ac:dyDescent="0.25">
      <c r="A3" s="22" t="s">
        <v>1115</v>
      </c>
      <c r="B3" s="22" t="s">
        <v>816</v>
      </c>
      <c r="C3" s="22" t="s">
        <v>901</v>
      </c>
      <c r="D3" s="127">
        <v>8504.64</v>
      </c>
      <c r="E3" s="127">
        <v>0</v>
      </c>
      <c r="F3" s="127">
        <v>40.700000000000003</v>
      </c>
      <c r="G3" s="127">
        <v>8504.64</v>
      </c>
      <c r="H3" s="127">
        <v>430.77</v>
      </c>
      <c r="I3" s="127">
        <v>20.18</v>
      </c>
      <c r="J3" s="127">
        <v>8955.59</v>
      </c>
      <c r="K3" s="127">
        <v>8914.89</v>
      </c>
      <c r="L3" s="24">
        <v>42425</v>
      </c>
      <c r="M3" s="24">
        <v>42473</v>
      </c>
      <c r="N3" s="22">
        <v>13691</v>
      </c>
      <c r="O3" s="22">
        <v>801333</v>
      </c>
      <c r="P3" s="22" t="s">
        <v>1112</v>
      </c>
    </row>
    <row r="4" spans="1:16" ht="30" x14ac:dyDescent="0.25">
      <c r="A4" s="22" t="s">
        <v>1115</v>
      </c>
      <c r="B4" s="22" t="s">
        <v>413</v>
      </c>
      <c r="C4" s="22" t="s">
        <v>901</v>
      </c>
      <c r="D4" s="127">
        <v>3569.79</v>
      </c>
      <c r="E4" s="127">
        <v>2777.14</v>
      </c>
      <c r="F4" s="127">
        <v>73.19</v>
      </c>
      <c r="G4" s="127">
        <v>6346.93</v>
      </c>
      <c r="H4" s="127">
        <v>0</v>
      </c>
      <c r="I4" s="127">
        <v>1155.06</v>
      </c>
      <c r="J4" s="127">
        <v>7501.99</v>
      </c>
      <c r="K4" s="127">
        <v>7428.8</v>
      </c>
      <c r="L4" s="24">
        <v>42475</v>
      </c>
      <c r="M4" s="24">
        <v>42522</v>
      </c>
      <c r="N4" s="22">
        <v>14038</v>
      </c>
      <c r="O4" s="22">
        <v>802233</v>
      </c>
      <c r="P4" s="22" t="s">
        <v>1153</v>
      </c>
    </row>
    <row r="5" spans="1:16" ht="45" x14ac:dyDescent="0.25">
      <c r="A5" s="22" t="s">
        <v>1116</v>
      </c>
      <c r="B5" s="22" t="s">
        <v>371</v>
      </c>
      <c r="C5" s="22" t="s">
        <v>19</v>
      </c>
      <c r="D5" s="127">
        <v>5021.76</v>
      </c>
      <c r="E5" s="127">
        <v>2836.96</v>
      </c>
      <c r="F5" s="127">
        <v>170.81</v>
      </c>
      <c r="G5" s="127">
        <v>7858.72</v>
      </c>
      <c r="H5" s="127">
        <v>914.5</v>
      </c>
      <c r="I5" s="127">
        <v>4046.6</v>
      </c>
      <c r="J5" s="127">
        <v>12819.82</v>
      </c>
      <c r="K5" s="127">
        <v>12649.02</v>
      </c>
      <c r="L5" s="24">
        <v>42444</v>
      </c>
      <c r="M5" s="24">
        <v>42494</v>
      </c>
      <c r="N5" s="22">
        <v>13808</v>
      </c>
      <c r="O5" s="22">
        <v>801690</v>
      </c>
      <c r="P5" s="22" t="s">
        <v>1154</v>
      </c>
    </row>
    <row r="6" spans="1:16" ht="30" x14ac:dyDescent="0.25">
      <c r="A6" s="22" t="s">
        <v>1116</v>
      </c>
      <c r="B6" s="22" t="s">
        <v>383</v>
      </c>
      <c r="C6" s="22" t="s">
        <v>19</v>
      </c>
      <c r="D6" s="127">
        <v>21139.86</v>
      </c>
      <c r="E6" s="127">
        <v>1885.23</v>
      </c>
      <c r="F6" s="127">
        <v>178.15</v>
      </c>
      <c r="G6" s="127">
        <v>23025.09</v>
      </c>
      <c r="H6" s="127">
        <v>0</v>
      </c>
      <c r="I6" s="127">
        <v>10483.6</v>
      </c>
      <c r="J6" s="127">
        <v>33508.69</v>
      </c>
      <c r="K6" s="127">
        <v>33330.550000000003</v>
      </c>
      <c r="L6" s="24">
        <v>42475</v>
      </c>
      <c r="M6" s="24">
        <v>42552</v>
      </c>
      <c r="N6" s="22">
        <v>14039</v>
      </c>
      <c r="O6" s="22">
        <v>802780</v>
      </c>
      <c r="P6" s="22" t="s">
        <v>1155</v>
      </c>
    </row>
    <row r="7" spans="1:16" x14ac:dyDescent="0.25">
      <c r="A7" s="22" t="s">
        <v>1117</v>
      </c>
      <c r="B7" s="22" t="s">
        <v>1101</v>
      </c>
      <c r="C7" s="22" t="s">
        <v>26</v>
      </c>
      <c r="D7" s="127">
        <v>0</v>
      </c>
      <c r="E7" s="127">
        <v>0</v>
      </c>
      <c r="F7" s="127">
        <v>86.42</v>
      </c>
      <c r="G7" s="127">
        <v>0</v>
      </c>
      <c r="H7" s="127">
        <v>914.5</v>
      </c>
      <c r="I7" s="127">
        <v>104.8</v>
      </c>
      <c r="J7" s="127">
        <v>1019.3</v>
      </c>
      <c r="K7" s="127">
        <v>932.88</v>
      </c>
      <c r="L7" s="24">
        <v>42388</v>
      </c>
      <c r="M7" s="24">
        <v>42426</v>
      </c>
      <c r="N7" s="22">
        <v>13575</v>
      </c>
      <c r="O7" s="22">
        <v>800635</v>
      </c>
      <c r="P7" s="22" t="s">
        <v>1111</v>
      </c>
    </row>
    <row r="8" spans="1:16" x14ac:dyDescent="0.25">
      <c r="A8" s="22" t="s">
        <v>1117</v>
      </c>
      <c r="B8" s="22" t="s">
        <v>1101</v>
      </c>
      <c r="C8" s="22" t="s">
        <v>26</v>
      </c>
      <c r="D8" s="127">
        <v>0</v>
      </c>
      <c r="E8" s="127">
        <v>0</v>
      </c>
      <c r="F8" s="127">
        <v>86.42</v>
      </c>
      <c r="G8" s="127">
        <v>0</v>
      </c>
      <c r="H8" s="127">
        <v>914.5</v>
      </c>
      <c r="I8" s="127">
        <v>323.52999999999997</v>
      </c>
      <c r="J8" s="127">
        <v>1238.03</v>
      </c>
      <c r="K8" s="127">
        <v>1151.6099999999999</v>
      </c>
      <c r="L8" s="24">
        <v>42388</v>
      </c>
      <c r="M8" s="24">
        <v>42426</v>
      </c>
      <c r="N8" s="22">
        <v>13570</v>
      </c>
      <c r="O8" s="22">
        <v>800635</v>
      </c>
      <c r="P8" s="22" t="s">
        <v>1110</v>
      </c>
    </row>
    <row r="9" spans="1:16" x14ac:dyDescent="0.25">
      <c r="A9" s="22" t="s">
        <v>1117</v>
      </c>
      <c r="B9" s="22" t="s">
        <v>1101</v>
      </c>
      <c r="C9" s="22" t="s">
        <v>26</v>
      </c>
      <c r="D9" s="127">
        <v>0</v>
      </c>
      <c r="E9" s="127">
        <v>0</v>
      </c>
      <c r="F9" s="127">
        <v>86.42</v>
      </c>
      <c r="G9" s="127">
        <v>0</v>
      </c>
      <c r="H9" s="127">
        <v>914.5</v>
      </c>
      <c r="I9" s="127">
        <v>261.27</v>
      </c>
      <c r="J9" s="127">
        <v>1175.77</v>
      </c>
      <c r="K9" s="127">
        <v>1089.3499999999999</v>
      </c>
      <c r="L9" s="24">
        <v>42388</v>
      </c>
      <c r="M9" s="24">
        <v>42426</v>
      </c>
      <c r="N9" s="22">
        <v>13574</v>
      </c>
      <c r="O9" s="22">
        <v>800635</v>
      </c>
      <c r="P9" s="22" t="s">
        <v>1109</v>
      </c>
    </row>
    <row r="10" spans="1:16" ht="30" x14ac:dyDescent="0.25">
      <c r="A10" s="22" t="s">
        <v>1117</v>
      </c>
      <c r="B10" s="22" t="s">
        <v>656</v>
      </c>
      <c r="C10" s="22" t="s">
        <v>26</v>
      </c>
      <c r="D10" s="127">
        <v>0</v>
      </c>
      <c r="E10" s="127">
        <v>0</v>
      </c>
      <c r="F10" s="127">
        <v>1148.0999999999999</v>
      </c>
      <c r="G10" s="127">
        <v>0</v>
      </c>
      <c r="H10" s="127">
        <v>914.5</v>
      </c>
      <c r="I10" s="127">
        <v>233.6</v>
      </c>
      <c r="J10" s="127">
        <v>1148.0999999999999</v>
      </c>
      <c r="K10" s="127">
        <v>1061.68</v>
      </c>
      <c r="L10" s="24">
        <v>42425</v>
      </c>
      <c r="M10" s="24">
        <v>42473</v>
      </c>
      <c r="N10" s="22">
        <v>13693</v>
      </c>
      <c r="O10" s="22">
        <v>801386</v>
      </c>
      <c r="P10" s="22" t="s">
        <v>1108</v>
      </c>
    </row>
    <row r="11" spans="1:16" x14ac:dyDescent="0.25">
      <c r="A11" s="22" t="s">
        <v>1117</v>
      </c>
      <c r="B11" s="22" t="s">
        <v>654</v>
      </c>
      <c r="C11" s="22" t="s">
        <v>26</v>
      </c>
      <c r="D11" s="127">
        <v>0</v>
      </c>
      <c r="E11" s="127">
        <v>0</v>
      </c>
      <c r="F11" s="127">
        <v>86.42</v>
      </c>
      <c r="G11" s="127">
        <v>0</v>
      </c>
      <c r="H11" s="127">
        <v>914.5</v>
      </c>
      <c r="I11" s="127">
        <v>77.63</v>
      </c>
      <c r="J11" s="127">
        <v>992.13</v>
      </c>
      <c r="K11" s="127">
        <v>905.71</v>
      </c>
      <c r="L11" s="24">
        <v>42425</v>
      </c>
      <c r="M11" s="24">
        <v>42473</v>
      </c>
      <c r="N11" s="22">
        <v>13695</v>
      </c>
      <c r="O11" s="22">
        <v>801386</v>
      </c>
      <c r="P11" s="22" t="s">
        <v>1107</v>
      </c>
    </row>
    <row r="12" spans="1:16" x14ac:dyDescent="0.25">
      <c r="A12" s="22" t="s">
        <v>1117</v>
      </c>
      <c r="B12" s="22" t="s">
        <v>652</v>
      </c>
      <c r="C12" s="22" t="s">
        <v>26</v>
      </c>
      <c r="D12" s="127">
        <v>0</v>
      </c>
      <c r="E12" s="127">
        <v>0</v>
      </c>
      <c r="F12" s="127">
        <v>86.42</v>
      </c>
      <c r="G12" s="127">
        <v>0</v>
      </c>
      <c r="H12" s="127">
        <v>914.5</v>
      </c>
      <c r="I12" s="127">
        <v>84.31</v>
      </c>
      <c r="J12" s="127">
        <v>998.81</v>
      </c>
      <c r="K12" s="127">
        <v>912.39</v>
      </c>
      <c r="L12" s="24">
        <v>42425</v>
      </c>
      <c r="M12" s="24">
        <v>42473</v>
      </c>
      <c r="N12" s="22">
        <v>13692</v>
      </c>
      <c r="O12" s="22">
        <v>801386</v>
      </c>
      <c r="P12" s="22" t="s">
        <v>1106</v>
      </c>
    </row>
    <row r="13" spans="1:16" ht="30" x14ac:dyDescent="0.25">
      <c r="A13" s="22" t="s">
        <v>1117</v>
      </c>
      <c r="B13" s="22" t="s">
        <v>650</v>
      </c>
      <c r="C13" s="22" t="s">
        <v>26</v>
      </c>
      <c r="D13" s="127">
        <v>0</v>
      </c>
      <c r="E13" s="127">
        <v>0</v>
      </c>
      <c r="F13" s="127">
        <v>86.42</v>
      </c>
      <c r="G13" s="127">
        <v>0</v>
      </c>
      <c r="H13" s="127">
        <v>914.5</v>
      </c>
      <c r="I13" s="127">
        <v>220.48</v>
      </c>
      <c r="J13" s="127">
        <v>1134.98</v>
      </c>
      <c r="K13" s="127">
        <v>1048.56</v>
      </c>
      <c r="L13" s="24">
        <v>42425</v>
      </c>
      <c r="M13" s="24">
        <v>42473</v>
      </c>
      <c r="N13" s="22">
        <v>13696</v>
      </c>
      <c r="O13" s="22">
        <v>801386</v>
      </c>
      <c r="P13" s="22" t="s">
        <v>1105</v>
      </c>
    </row>
    <row r="14" spans="1:16" ht="30" x14ac:dyDescent="0.25">
      <c r="A14" s="22" t="s">
        <v>1117</v>
      </c>
      <c r="B14" s="22" t="s">
        <v>658</v>
      </c>
      <c r="C14" s="22" t="s">
        <v>26</v>
      </c>
      <c r="D14" s="127">
        <v>0</v>
      </c>
      <c r="E14" s="127">
        <v>0</v>
      </c>
      <c r="F14" s="127">
        <v>86.42</v>
      </c>
      <c r="G14" s="127">
        <v>0</v>
      </c>
      <c r="H14" s="127">
        <v>914.5</v>
      </c>
      <c r="I14" s="127">
        <v>830.55</v>
      </c>
      <c r="J14" s="127">
        <v>1745.05</v>
      </c>
      <c r="K14" s="127">
        <v>1658.63</v>
      </c>
      <c r="L14" s="24">
        <v>42425</v>
      </c>
      <c r="M14" s="24">
        <v>42473</v>
      </c>
      <c r="N14" s="22">
        <v>13694</v>
      </c>
      <c r="O14" s="22">
        <v>801386</v>
      </c>
      <c r="P14" s="22" t="s">
        <v>1104</v>
      </c>
    </row>
    <row r="15" spans="1:16" ht="30" x14ac:dyDescent="0.25">
      <c r="A15" s="22" t="s">
        <v>1117</v>
      </c>
      <c r="B15" s="22" t="s">
        <v>1103</v>
      </c>
      <c r="C15" s="22" t="s">
        <v>26</v>
      </c>
      <c r="D15" s="127">
        <v>3592.66</v>
      </c>
      <c r="E15" s="127">
        <v>0</v>
      </c>
      <c r="F15" s="127">
        <v>40.700000000000003</v>
      </c>
      <c r="G15" s="127">
        <v>3592.66</v>
      </c>
      <c r="H15" s="127">
        <v>430.77</v>
      </c>
      <c r="I15" s="127">
        <v>136.88999999999999</v>
      </c>
      <c r="J15" s="127">
        <v>4160.32</v>
      </c>
      <c r="K15" s="127">
        <v>4119.62</v>
      </c>
      <c r="L15" s="24">
        <v>42425</v>
      </c>
      <c r="M15" s="24">
        <v>42473</v>
      </c>
      <c r="N15" s="22">
        <v>13750</v>
      </c>
      <c r="O15" s="22">
        <v>801386</v>
      </c>
      <c r="P15" s="22" t="s">
        <v>1102</v>
      </c>
    </row>
    <row r="16" spans="1:16" ht="30" x14ac:dyDescent="0.25">
      <c r="A16" s="22" t="s">
        <v>1117</v>
      </c>
      <c r="B16" s="22" t="s">
        <v>1101</v>
      </c>
      <c r="C16" s="22" t="s">
        <v>26</v>
      </c>
      <c r="D16" s="127">
        <v>0</v>
      </c>
      <c r="E16" s="127">
        <v>0</v>
      </c>
      <c r="F16" s="127">
        <v>86.42</v>
      </c>
      <c r="G16" s="127">
        <v>0</v>
      </c>
      <c r="H16" s="127">
        <v>914.5</v>
      </c>
      <c r="I16" s="127">
        <v>519.94000000000005</v>
      </c>
      <c r="J16" s="127">
        <v>1434.44</v>
      </c>
      <c r="K16" s="127">
        <v>1348.02</v>
      </c>
      <c r="L16" s="24">
        <v>42444</v>
      </c>
      <c r="M16" s="24">
        <v>42510</v>
      </c>
      <c r="N16" s="22">
        <v>13818</v>
      </c>
      <c r="O16" s="22">
        <v>801943</v>
      </c>
      <c r="P16" s="22" t="s">
        <v>1100</v>
      </c>
    </row>
    <row r="17" spans="1:16" ht="60" x14ac:dyDescent="0.25">
      <c r="A17" s="22" t="s">
        <v>1118</v>
      </c>
      <c r="B17" s="22" t="s">
        <v>422</v>
      </c>
      <c r="C17" s="22" t="s">
        <v>395</v>
      </c>
      <c r="D17" s="127">
        <v>773.79</v>
      </c>
      <c r="E17" s="127">
        <v>973.75</v>
      </c>
      <c r="F17" s="127">
        <v>160.03</v>
      </c>
      <c r="G17" s="127">
        <v>1747.54</v>
      </c>
      <c r="H17" s="127">
        <v>914.5</v>
      </c>
      <c r="I17" s="127">
        <v>1295.8800000000001</v>
      </c>
      <c r="J17" s="127">
        <v>3957.92</v>
      </c>
      <c r="K17" s="127">
        <v>3797.89</v>
      </c>
      <c r="L17" s="24">
        <v>42388</v>
      </c>
      <c r="M17" s="24">
        <v>42403</v>
      </c>
      <c r="N17" s="22">
        <v>13569</v>
      </c>
      <c r="O17" s="22">
        <v>800380</v>
      </c>
      <c r="P17" s="22" t="s">
        <v>1156</v>
      </c>
    </row>
    <row r="18" spans="1:16" x14ac:dyDescent="0.25">
      <c r="A18" s="22" t="s">
        <v>1118</v>
      </c>
      <c r="B18" s="22" t="s">
        <v>1099</v>
      </c>
      <c r="C18" s="22" t="s">
        <v>395</v>
      </c>
      <c r="D18" s="127">
        <v>17096.89</v>
      </c>
      <c r="E18" s="127">
        <v>0</v>
      </c>
      <c r="F18" s="127">
        <v>86.42</v>
      </c>
      <c r="G18" s="127">
        <v>17096.89</v>
      </c>
      <c r="H18" s="127">
        <v>914.5</v>
      </c>
      <c r="I18" s="127">
        <v>151.41999999999999</v>
      </c>
      <c r="J18" s="127">
        <v>18162.810000000001</v>
      </c>
      <c r="K18" s="127">
        <v>18076.39</v>
      </c>
      <c r="L18" s="24">
        <v>42395</v>
      </c>
      <c r="M18" s="24">
        <v>42426</v>
      </c>
      <c r="N18" s="22">
        <v>13637</v>
      </c>
      <c r="O18" s="22">
        <v>800636</v>
      </c>
      <c r="P18" s="22" t="s">
        <v>1098</v>
      </c>
    </row>
    <row r="19" spans="1:16" ht="45" x14ac:dyDescent="0.25">
      <c r="A19" s="22" t="s">
        <v>1097</v>
      </c>
      <c r="B19" s="22" t="s">
        <v>1096</v>
      </c>
      <c r="C19" s="22" t="s">
        <v>75</v>
      </c>
      <c r="D19" s="127">
        <v>0</v>
      </c>
      <c r="E19" s="127">
        <v>0</v>
      </c>
      <c r="F19" s="127">
        <v>86.42</v>
      </c>
      <c r="G19" s="127">
        <v>0</v>
      </c>
      <c r="H19" s="127">
        <v>914.5</v>
      </c>
      <c r="I19" s="127">
        <v>1577.51</v>
      </c>
      <c r="J19" s="127">
        <v>2492.0100000000002</v>
      </c>
      <c r="K19" s="127">
        <v>2405.59</v>
      </c>
      <c r="L19" s="24">
        <v>42388</v>
      </c>
      <c r="M19" s="24">
        <v>42403</v>
      </c>
      <c r="N19" s="22">
        <v>13573</v>
      </c>
      <c r="O19" s="22">
        <v>800400</v>
      </c>
      <c r="P19" s="22" t="s">
        <v>1095</v>
      </c>
    </row>
    <row r="20" spans="1:16" x14ac:dyDescent="0.25">
      <c r="A20" s="22" t="s">
        <v>1097</v>
      </c>
      <c r="B20" s="22" t="s">
        <v>1094</v>
      </c>
      <c r="C20" s="22" t="s">
        <v>75</v>
      </c>
      <c r="D20" s="127">
        <v>893.3</v>
      </c>
      <c r="E20" s="127">
        <v>0</v>
      </c>
      <c r="F20" s="127">
        <v>40.700000000000003</v>
      </c>
      <c r="G20" s="127">
        <v>893.3</v>
      </c>
      <c r="H20" s="127">
        <v>430.77</v>
      </c>
      <c r="I20" s="127">
        <v>1.52</v>
      </c>
      <c r="J20" s="127">
        <v>1325.59</v>
      </c>
      <c r="K20" s="127">
        <v>1284.8900000000001</v>
      </c>
      <c r="L20" s="24">
        <v>42388</v>
      </c>
      <c r="M20" s="24">
        <v>42403</v>
      </c>
      <c r="N20" s="22">
        <v>13576</v>
      </c>
      <c r="O20" s="22">
        <v>800400</v>
      </c>
      <c r="P20" s="22" t="s">
        <v>1093</v>
      </c>
    </row>
    <row r="21" spans="1:16" x14ac:dyDescent="0.25">
      <c r="A21" s="22" t="s">
        <v>1097</v>
      </c>
      <c r="B21" s="22" t="s">
        <v>1092</v>
      </c>
      <c r="C21" s="22" t="s">
        <v>75</v>
      </c>
      <c r="D21" s="127">
        <v>6626.9</v>
      </c>
      <c r="E21" s="127">
        <v>0</v>
      </c>
      <c r="F21" s="127">
        <v>40.700000000000003</v>
      </c>
      <c r="G21" s="127">
        <v>6626.9</v>
      </c>
      <c r="H21" s="127">
        <v>430.77</v>
      </c>
      <c r="I21" s="127">
        <v>254.41</v>
      </c>
      <c r="J21" s="127">
        <v>7312.08</v>
      </c>
      <c r="K21" s="127">
        <v>7271.38</v>
      </c>
      <c r="L21" s="24">
        <v>42388</v>
      </c>
      <c r="M21" s="24">
        <v>42403</v>
      </c>
      <c r="N21" s="22">
        <v>13579</v>
      </c>
      <c r="O21" s="22">
        <v>800400</v>
      </c>
      <c r="P21" s="22" t="s">
        <v>1091</v>
      </c>
    </row>
    <row r="22" spans="1:16" x14ac:dyDescent="0.25">
      <c r="A22" s="22" t="s">
        <v>1097</v>
      </c>
      <c r="B22" s="22" t="s">
        <v>1090</v>
      </c>
      <c r="C22" s="22" t="s">
        <v>75</v>
      </c>
      <c r="D22" s="127">
        <v>465.43</v>
      </c>
      <c r="E22" s="127">
        <v>0</v>
      </c>
      <c r="F22" s="127">
        <v>40.700000000000003</v>
      </c>
      <c r="G22" s="127">
        <v>465.43</v>
      </c>
      <c r="H22" s="127">
        <v>430.77</v>
      </c>
      <c r="I22" s="127">
        <v>254.4</v>
      </c>
      <c r="J22" s="127">
        <v>1150.5999999999999</v>
      </c>
      <c r="K22" s="127">
        <v>1109.9000000000001</v>
      </c>
      <c r="L22" s="24">
        <v>42388</v>
      </c>
      <c r="M22" s="24">
        <v>42403</v>
      </c>
      <c r="N22" s="22">
        <v>13577</v>
      </c>
      <c r="O22" s="22">
        <v>800400</v>
      </c>
      <c r="P22" s="22" t="s">
        <v>1089</v>
      </c>
    </row>
    <row r="23" spans="1:16" x14ac:dyDescent="0.25">
      <c r="A23" s="22" t="s">
        <v>1097</v>
      </c>
      <c r="B23" s="22" t="s">
        <v>1088</v>
      </c>
      <c r="C23" s="22" t="s">
        <v>75</v>
      </c>
      <c r="D23" s="127">
        <v>576.14</v>
      </c>
      <c r="E23" s="127">
        <v>0</v>
      </c>
      <c r="F23" s="127">
        <v>40.700000000000003</v>
      </c>
      <c r="G23" s="127">
        <v>576.14</v>
      </c>
      <c r="H23" s="127">
        <v>430.77</v>
      </c>
      <c r="I23" s="127">
        <v>255.25</v>
      </c>
      <c r="J23" s="127">
        <v>1262.1600000000001</v>
      </c>
      <c r="K23" s="127">
        <v>1221.46</v>
      </c>
      <c r="L23" s="24">
        <v>42388</v>
      </c>
      <c r="M23" s="24">
        <v>42403</v>
      </c>
      <c r="N23" s="22">
        <v>13578</v>
      </c>
      <c r="O23" s="22">
        <v>800400</v>
      </c>
      <c r="P23" s="22" t="s">
        <v>1087</v>
      </c>
    </row>
    <row r="24" spans="1:16" ht="45" x14ac:dyDescent="0.25">
      <c r="A24" s="22" t="s">
        <v>1097</v>
      </c>
      <c r="B24" s="22" t="s">
        <v>569</v>
      </c>
      <c r="C24" s="22" t="s">
        <v>75</v>
      </c>
      <c r="D24" s="127">
        <v>224.02</v>
      </c>
      <c r="E24" s="127">
        <v>1018.87</v>
      </c>
      <c r="F24" s="127">
        <v>163.44999999999999</v>
      </c>
      <c r="G24" s="127">
        <v>1242.8900000000001</v>
      </c>
      <c r="H24" s="127">
        <v>914.5</v>
      </c>
      <c r="I24" s="127">
        <v>1098.44</v>
      </c>
      <c r="J24" s="127">
        <v>3255.83</v>
      </c>
      <c r="K24" s="127">
        <v>3092.39</v>
      </c>
      <c r="L24" s="24">
        <v>42425</v>
      </c>
      <c r="M24" s="24">
        <v>42473</v>
      </c>
      <c r="N24" s="22">
        <v>13684</v>
      </c>
      <c r="O24" s="22">
        <v>801334</v>
      </c>
      <c r="P24" s="22" t="s">
        <v>1157</v>
      </c>
    </row>
    <row r="25" spans="1:16" ht="30" x14ac:dyDescent="0.25">
      <c r="A25" s="22" t="s">
        <v>1097</v>
      </c>
      <c r="B25" s="22" t="s">
        <v>565</v>
      </c>
      <c r="C25" s="22" t="s">
        <v>75</v>
      </c>
      <c r="D25" s="127">
        <v>0</v>
      </c>
      <c r="E25" s="127">
        <v>0</v>
      </c>
      <c r="F25" s="127">
        <v>86.42</v>
      </c>
      <c r="G25" s="127">
        <v>0</v>
      </c>
      <c r="H25" s="127">
        <v>914.5</v>
      </c>
      <c r="I25" s="127">
        <v>534.61</v>
      </c>
      <c r="J25" s="127">
        <v>1449.11</v>
      </c>
      <c r="K25" s="127">
        <v>1362.69</v>
      </c>
      <c r="L25" s="24">
        <v>42425</v>
      </c>
      <c r="M25" s="24">
        <v>42473</v>
      </c>
      <c r="N25" s="22">
        <v>13690</v>
      </c>
      <c r="O25" s="22">
        <v>801334</v>
      </c>
      <c r="P25" s="22" t="s">
        <v>1086</v>
      </c>
    </row>
    <row r="26" spans="1:16" x14ac:dyDescent="0.25">
      <c r="A26" s="22" t="s">
        <v>1097</v>
      </c>
      <c r="B26" s="22" t="s">
        <v>1085</v>
      </c>
      <c r="C26" s="22" t="s">
        <v>75</v>
      </c>
      <c r="D26" s="127">
        <v>368.15</v>
      </c>
      <c r="E26" s="127">
        <v>0</v>
      </c>
      <c r="F26" s="127">
        <v>40.700000000000003</v>
      </c>
      <c r="G26" s="127">
        <v>368.15</v>
      </c>
      <c r="H26" s="127">
        <v>430.77</v>
      </c>
      <c r="I26" s="127">
        <v>2.4700000000000002</v>
      </c>
      <c r="J26" s="127">
        <v>801.39</v>
      </c>
      <c r="K26" s="127">
        <v>760.69</v>
      </c>
      <c r="L26" s="24">
        <v>42444</v>
      </c>
      <c r="M26" s="24">
        <v>42510</v>
      </c>
      <c r="N26" s="22">
        <v>13807</v>
      </c>
      <c r="O26" s="22">
        <v>801941</v>
      </c>
      <c r="P26" s="137" t="s">
        <v>1210</v>
      </c>
    </row>
    <row r="27" spans="1:16" ht="30" x14ac:dyDescent="0.25">
      <c r="A27" s="22" t="s">
        <v>1097</v>
      </c>
      <c r="B27" s="22" t="s">
        <v>562</v>
      </c>
      <c r="C27" s="22" t="s">
        <v>75</v>
      </c>
      <c r="D27" s="127">
        <v>0</v>
      </c>
      <c r="E27" s="127">
        <v>0</v>
      </c>
      <c r="F27" s="127">
        <v>86.42</v>
      </c>
      <c r="G27" s="127">
        <v>0</v>
      </c>
      <c r="H27" s="127">
        <v>914.5</v>
      </c>
      <c r="I27" s="127">
        <v>180.13</v>
      </c>
      <c r="J27" s="127">
        <v>1094.6300000000001</v>
      </c>
      <c r="K27" s="127">
        <v>1008.21</v>
      </c>
      <c r="L27" s="24">
        <v>42444</v>
      </c>
      <c r="M27" s="24">
        <v>42510</v>
      </c>
      <c r="N27" s="22">
        <v>13817</v>
      </c>
      <c r="O27" s="22">
        <v>801941</v>
      </c>
      <c r="P27" s="22" t="s">
        <v>1084</v>
      </c>
    </row>
    <row r="28" spans="1:16" ht="30" x14ac:dyDescent="0.25">
      <c r="A28" s="22" t="s">
        <v>1097</v>
      </c>
      <c r="B28" s="22" t="s">
        <v>567</v>
      </c>
      <c r="C28" s="22" t="s">
        <v>75</v>
      </c>
      <c r="D28" s="127">
        <v>0</v>
      </c>
      <c r="E28" s="127">
        <v>0</v>
      </c>
      <c r="F28" s="127">
        <v>86.42</v>
      </c>
      <c r="G28" s="127">
        <v>0</v>
      </c>
      <c r="H28" s="127">
        <v>914.5</v>
      </c>
      <c r="I28" s="127">
        <v>183.29</v>
      </c>
      <c r="J28" s="127">
        <v>1097.79</v>
      </c>
      <c r="K28" s="127">
        <v>1011.47</v>
      </c>
      <c r="L28" s="24">
        <v>42444</v>
      </c>
      <c r="M28" s="24">
        <v>42510</v>
      </c>
      <c r="N28" s="22">
        <v>13816</v>
      </c>
      <c r="O28" s="22">
        <v>801941</v>
      </c>
      <c r="P28" s="22" t="s">
        <v>1083</v>
      </c>
    </row>
    <row r="29" spans="1:16" x14ac:dyDescent="0.25">
      <c r="A29" s="22" t="s">
        <v>1097</v>
      </c>
      <c r="B29" s="22" t="s">
        <v>821</v>
      </c>
      <c r="C29" s="22" t="s">
        <v>75</v>
      </c>
      <c r="D29" s="127">
        <v>7452.59</v>
      </c>
      <c r="E29" s="127">
        <v>0</v>
      </c>
      <c r="F29" s="127">
        <v>40.700000000000003</v>
      </c>
      <c r="G29" s="127">
        <v>7452.59</v>
      </c>
      <c r="H29" s="127">
        <v>430.77</v>
      </c>
      <c r="I29" s="127">
        <v>1</v>
      </c>
      <c r="J29" s="127">
        <v>7884.36</v>
      </c>
      <c r="K29" s="127">
        <v>7843.66</v>
      </c>
      <c r="L29" s="24">
        <v>42475</v>
      </c>
      <c r="M29" s="24">
        <v>42510</v>
      </c>
      <c r="N29" s="22">
        <v>14043</v>
      </c>
      <c r="O29" s="22">
        <v>801941</v>
      </c>
      <c r="P29" s="22" t="s">
        <v>1082</v>
      </c>
    </row>
    <row r="30" spans="1:16" x14ac:dyDescent="0.25">
      <c r="A30" s="22" t="s">
        <v>961</v>
      </c>
      <c r="B30" s="22" t="s">
        <v>759</v>
      </c>
      <c r="C30" s="22" t="s">
        <v>37</v>
      </c>
      <c r="D30" s="127">
        <v>0</v>
      </c>
      <c r="E30" s="127">
        <v>0</v>
      </c>
      <c r="F30" s="127">
        <v>86.42</v>
      </c>
      <c r="G30" s="127">
        <v>0</v>
      </c>
      <c r="H30" s="127">
        <v>914.5</v>
      </c>
      <c r="I30" s="127">
        <v>377.56</v>
      </c>
      <c r="J30" s="127">
        <v>1292.06</v>
      </c>
      <c r="K30" s="127">
        <v>1205.6400000000001</v>
      </c>
      <c r="L30" s="24">
        <v>42467</v>
      </c>
      <c r="M30" s="24">
        <v>42493</v>
      </c>
      <c r="N30" s="22">
        <v>13954</v>
      </c>
      <c r="O30" s="22">
        <v>801647</v>
      </c>
      <c r="P30" s="22" t="s">
        <v>1050</v>
      </c>
    </row>
    <row r="31" spans="1:16" ht="30" x14ac:dyDescent="0.25">
      <c r="A31" s="22" t="s">
        <v>1119</v>
      </c>
      <c r="B31" s="22" t="s">
        <v>715</v>
      </c>
      <c r="C31" s="22" t="s">
        <v>1057</v>
      </c>
      <c r="D31" s="127">
        <v>0</v>
      </c>
      <c r="E31" s="127">
        <v>0</v>
      </c>
      <c r="F31" s="127">
        <v>86.42</v>
      </c>
      <c r="G31" s="127">
        <v>0</v>
      </c>
      <c r="H31" s="127">
        <v>914.5</v>
      </c>
      <c r="I31" s="127">
        <v>425.37</v>
      </c>
      <c r="J31" s="127">
        <v>1339.87</v>
      </c>
      <c r="K31" s="127">
        <v>1253.45</v>
      </c>
      <c r="L31" s="24">
        <v>42425</v>
      </c>
      <c r="M31" s="24">
        <v>42472</v>
      </c>
      <c r="N31" s="22">
        <v>13688</v>
      </c>
      <c r="O31" s="22">
        <v>801268</v>
      </c>
      <c r="P31" s="22" t="s">
        <v>1081</v>
      </c>
    </row>
    <row r="32" spans="1:16" ht="30" x14ac:dyDescent="0.25">
      <c r="A32" s="22" t="s">
        <v>1119</v>
      </c>
      <c r="B32" s="22" t="s">
        <v>1080</v>
      </c>
      <c r="C32" s="22" t="s">
        <v>1057</v>
      </c>
      <c r="D32" s="127">
        <v>0</v>
      </c>
      <c r="E32" s="127">
        <v>0</v>
      </c>
      <c r="F32" s="127">
        <v>86.42</v>
      </c>
      <c r="G32" s="127">
        <v>0</v>
      </c>
      <c r="H32" s="127">
        <v>914.5</v>
      </c>
      <c r="I32" s="127">
        <v>486.59</v>
      </c>
      <c r="J32" s="127">
        <v>1401.09</v>
      </c>
      <c r="K32" s="127">
        <v>1314.67</v>
      </c>
      <c r="L32" s="24">
        <v>42425</v>
      </c>
      <c r="M32" s="24">
        <v>42472</v>
      </c>
      <c r="N32" s="22">
        <v>13751</v>
      </c>
      <c r="O32" s="22">
        <v>801268</v>
      </c>
      <c r="P32" s="22" t="s">
        <v>1079</v>
      </c>
    </row>
    <row r="33" spans="1:16" ht="30" x14ac:dyDescent="0.25">
      <c r="A33" s="22" t="s">
        <v>1119</v>
      </c>
      <c r="B33" s="22" t="s">
        <v>705</v>
      </c>
      <c r="C33" s="22" t="s">
        <v>1057</v>
      </c>
      <c r="D33" s="127">
        <v>0</v>
      </c>
      <c r="E33" s="127">
        <v>0</v>
      </c>
      <c r="F33" s="127">
        <v>86.42</v>
      </c>
      <c r="G33" s="127">
        <v>0</v>
      </c>
      <c r="H33" s="127">
        <v>914.5</v>
      </c>
      <c r="I33" s="127">
        <v>402.82</v>
      </c>
      <c r="J33" s="127">
        <v>1317.32</v>
      </c>
      <c r="K33" s="127">
        <v>1230.9000000000001</v>
      </c>
      <c r="L33" s="24">
        <v>42425</v>
      </c>
      <c r="M33" s="24">
        <v>42472</v>
      </c>
      <c r="N33" s="22">
        <v>13687</v>
      </c>
      <c r="O33" s="22">
        <v>801268</v>
      </c>
      <c r="P33" s="22" t="s">
        <v>1078</v>
      </c>
    </row>
    <row r="34" spans="1:16" ht="30" x14ac:dyDescent="0.25">
      <c r="A34" s="22" t="s">
        <v>1119</v>
      </c>
      <c r="B34" s="22" t="s">
        <v>1077</v>
      </c>
      <c r="C34" s="22" t="s">
        <v>1057</v>
      </c>
      <c r="D34" s="127">
        <v>0</v>
      </c>
      <c r="E34" s="127">
        <v>0</v>
      </c>
      <c r="F34" s="127">
        <v>86.42</v>
      </c>
      <c r="G34" s="127">
        <v>0</v>
      </c>
      <c r="H34" s="127">
        <v>914.5</v>
      </c>
      <c r="I34" s="127">
        <v>167.9</v>
      </c>
      <c r="J34" s="127">
        <v>1082.4000000000001</v>
      </c>
      <c r="K34" s="127">
        <v>995.98</v>
      </c>
      <c r="L34" s="24">
        <v>42425</v>
      </c>
      <c r="M34" s="24">
        <v>42472</v>
      </c>
      <c r="N34" s="22">
        <v>13689</v>
      </c>
      <c r="O34" s="22">
        <v>801268</v>
      </c>
      <c r="P34" s="22" t="s">
        <v>1076</v>
      </c>
    </row>
    <row r="35" spans="1:16" ht="30" x14ac:dyDescent="0.25">
      <c r="A35" s="22" t="s">
        <v>1119</v>
      </c>
      <c r="B35" s="22" t="s">
        <v>1075</v>
      </c>
      <c r="C35" s="22" t="s">
        <v>1057</v>
      </c>
      <c r="D35" s="127">
        <v>0</v>
      </c>
      <c r="E35" s="127">
        <v>0</v>
      </c>
      <c r="F35" s="127">
        <v>86.42</v>
      </c>
      <c r="G35" s="127">
        <v>0</v>
      </c>
      <c r="H35" s="127">
        <v>914.5</v>
      </c>
      <c r="I35" s="127">
        <v>1496.73</v>
      </c>
      <c r="J35" s="127">
        <v>2411.23</v>
      </c>
      <c r="K35" s="127">
        <v>2324.81</v>
      </c>
      <c r="L35" s="24">
        <v>42425</v>
      </c>
      <c r="M35" s="24">
        <v>42472</v>
      </c>
      <c r="N35" s="22">
        <v>13686</v>
      </c>
      <c r="O35" s="22">
        <v>801268</v>
      </c>
      <c r="P35" s="22" t="s">
        <v>1074</v>
      </c>
    </row>
    <row r="36" spans="1:16" ht="30" x14ac:dyDescent="0.25">
      <c r="A36" s="22" t="s">
        <v>1119</v>
      </c>
      <c r="B36" s="22" t="s">
        <v>701</v>
      </c>
      <c r="C36" s="22" t="s">
        <v>1057</v>
      </c>
      <c r="D36" s="127">
        <v>0</v>
      </c>
      <c r="E36" s="127">
        <v>0</v>
      </c>
      <c r="F36" s="127">
        <v>86.42</v>
      </c>
      <c r="G36" s="127">
        <v>0</v>
      </c>
      <c r="H36" s="127">
        <v>914.5</v>
      </c>
      <c r="I36" s="127">
        <v>1057.5899999999999</v>
      </c>
      <c r="J36" s="127">
        <v>1972.09</v>
      </c>
      <c r="K36" s="127">
        <v>1885.67</v>
      </c>
      <c r="L36" s="24">
        <v>42444</v>
      </c>
      <c r="M36" s="24">
        <v>42510</v>
      </c>
      <c r="N36" s="22">
        <v>13815</v>
      </c>
      <c r="O36" s="22">
        <v>801942</v>
      </c>
      <c r="P36" s="22" t="s">
        <v>1073</v>
      </c>
    </row>
    <row r="37" spans="1:16" ht="30" x14ac:dyDescent="0.25">
      <c r="A37" s="22" t="s">
        <v>1119</v>
      </c>
      <c r="B37" s="22" t="s">
        <v>699</v>
      </c>
      <c r="C37" s="22" t="s">
        <v>1057</v>
      </c>
      <c r="D37" s="127">
        <v>0</v>
      </c>
      <c r="E37" s="127">
        <v>0</v>
      </c>
      <c r="F37" s="127">
        <v>86.42</v>
      </c>
      <c r="G37" s="127">
        <v>0</v>
      </c>
      <c r="H37" s="127">
        <v>914.5</v>
      </c>
      <c r="I37" s="127">
        <v>373.02</v>
      </c>
      <c r="J37" s="127">
        <v>1287.52</v>
      </c>
      <c r="K37" s="127">
        <v>1201.0999999999999</v>
      </c>
      <c r="L37" s="24">
        <v>42444</v>
      </c>
      <c r="M37" s="24">
        <v>42510</v>
      </c>
      <c r="N37" s="22">
        <v>13814</v>
      </c>
      <c r="O37" s="22">
        <v>801942</v>
      </c>
      <c r="P37" s="22" t="s">
        <v>1072</v>
      </c>
    </row>
    <row r="38" spans="1:16" x14ac:dyDescent="0.25">
      <c r="A38" s="22" t="s">
        <v>1119</v>
      </c>
      <c r="B38" s="22" t="s">
        <v>1071</v>
      </c>
      <c r="C38" s="22" t="s">
        <v>1057</v>
      </c>
      <c r="D38" s="127">
        <v>0</v>
      </c>
      <c r="E38" s="127">
        <v>0</v>
      </c>
      <c r="F38" s="127">
        <v>86.42</v>
      </c>
      <c r="G38" s="127">
        <v>0</v>
      </c>
      <c r="H38" s="127">
        <v>914.5</v>
      </c>
      <c r="I38" s="127">
        <v>122.01</v>
      </c>
      <c r="J38" s="127">
        <v>1036.51</v>
      </c>
      <c r="K38" s="127">
        <v>950.09</v>
      </c>
      <c r="L38" s="24">
        <v>42467</v>
      </c>
      <c r="M38" s="24">
        <v>42510</v>
      </c>
      <c r="N38" s="22">
        <v>13955</v>
      </c>
      <c r="O38" s="22">
        <v>801942</v>
      </c>
      <c r="P38" s="22" t="s">
        <v>1070</v>
      </c>
    </row>
    <row r="39" spans="1:16" ht="30" x14ac:dyDescent="0.25">
      <c r="A39" s="22" t="s">
        <v>1119</v>
      </c>
      <c r="B39" s="22" t="s">
        <v>1069</v>
      </c>
      <c r="C39" s="22" t="s">
        <v>1057</v>
      </c>
      <c r="D39" s="127">
        <v>0</v>
      </c>
      <c r="E39" s="127">
        <v>0</v>
      </c>
      <c r="F39" s="127">
        <v>86.42</v>
      </c>
      <c r="G39" s="127">
        <v>0</v>
      </c>
      <c r="H39" s="127">
        <v>914.5</v>
      </c>
      <c r="I39" s="127">
        <v>759.33</v>
      </c>
      <c r="J39" s="127">
        <v>1673.83</v>
      </c>
      <c r="K39" s="127">
        <v>1587.41</v>
      </c>
      <c r="L39" s="24">
        <v>42467</v>
      </c>
      <c r="M39" s="24">
        <v>42510</v>
      </c>
      <c r="N39" s="22">
        <v>13952</v>
      </c>
      <c r="O39" s="22">
        <v>801942</v>
      </c>
      <c r="P39" s="22" t="s">
        <v>1068</v>
      </c>
    </row>
    <row r="40" spans="1:16" ht="30" x14ac:dyDescent="0.25">
      <c r="A40" s="22" t="s">
        <v>1119</v>
      </c>
      <c r="B40" s="22" t="s">
        <v>696</v>
      </c>
      <c r="C40" s="22" t="s">
        <v>1057</v>
      </c>
      <c r="D40" s="127">
        <v>0</v>
      </c>
      <c r="E40" s="127">
        <v>0</v>
      </c>
      <c r="F40" s="127">
        <v>86.42</v>
      </c>
      <c r="G40" s="127">
        <v>0</v>
      </c>
      <c r="H40" s="127">
        <v>914.5</v>
      </c>
      <c r="I40" s="127">
        <v>149</v>
      </c>
      <c r="J40" s="127">
        <v>1063.5</v>
      </c>
      <c r="K40" s="127">
        <v>977.08</v>
      </c>
      <c r="L40" s="24">
        <v>42467</v>
      </c>
      <c r="M40" s="24">
        <v>42510</v>
      </c>
      <c r="N40" s="22">
        <v>13950</v>
      </c>
      <c r="O40" s="22">
        <v>801942</v>
      </c>
      <c r="P40" s="22" t="s">
        <v>1067</v>
      </c>
    </row>
    <row r="41" spans="1:16" ht="30" x14ac:dyDescent="0.25">
      <c r="A41" s="22" t="s">
        <v>1119</v>
      </c>
      <c r="B41" s="22" t="s">
        <v>713</v>
      </c>
      <c r="C41" s="22" t="s">
        <v>1057</v>
      </c>
      <c r="D41" s="127">
        <v>0</v>
      </c>
      <c r="E41" s="127">
        <v>0</v>
      </c>
      <c r="F41" s="127">
        <v>86.42</v>
      </c>
      <c r="G41" s="127">
        <v>0</v>
      </c>
      <c r="H41" s="127">
        <v>914.5</v>
      </c>
      <c r="I41" s="127">
        <v>5525.81</v>
      </c>
      <c r="J41" s="127">
        <v>6440.31</v>
      </c>
      <c r="K41" s="127">
        <v>6353.89</v>
      </c>
      <c r="L41" s="24">
        <v>42467</v>
      </c>
      <c r="M41" s="24">
        <v>42510</v>
      </c>
      <c r="N41" s="22">
        <v>13951</v>
      </c>
      <c r="O41" s="22">
        <v>801942</v>
      </c>
      <c r="P41" s="22" t="s">
        <v>1066</v>
      </c>
    </row>
    <row r="42" spans="1:16" ht="30" x14ac:dyDescent="0.25">
      <c r="A42" s="22" t="s">
        <v>1119</v>
      </c>
      <c r="B42" s="22" t="s">
        <v>1065</v>
      </c>
      <c r="C42" s="22" t="s">
        <v>1057</v>
      </c>
      <c r="D42" s="127">
        <v>0</v>
      </c>
      <c r="E42" s="127">
        <v>0</v>
      </c>
      <c r="F42" s="127">
        <v>86.42</v>
      </c>
      <c r="G42" s="127">
        <v>0</v>
      </c>
      <c r="H42" s="127">
        <v>914.5</v>
      </c>
      <c r="I42" s="127">
        <v>362.12</v>
      </c>
      <c r="J42" s="127">
        <v>1276.6199999999999</v>
      </c>
      <c r="K42" s="127">
        <v>1190.2</v>
      </c>
      <c r="L42" s="24">
        <v>42475</v>
      </c>
      <c r="M42" s="24">
        <v>42510</v>
      </c>
      <c r="N42" s="22">
        <v>14042</v>
      </c>
      <c r="O42" s="22">
        <v>801942</v>
      </c>
      <c r="P42" s="22" t="s">
        <v>1064</v>
      </c>
    </row>
    <row r="43" spans="1:16" ht="45" x14ac:dyDescent="0.25">
      <c r="A43" s="22" t="s">
        <v>1120</v>
      </c>
      <c r="B43" s="22" t="s">
        <v>407</v>
      </c>
      <c r="C43" s="22" t="s">
        <v>1149</v>
      </c>
      <c r="D43" s="127">
        <v>1472.88</v>
      </c>
      <c r="E43" s="127">
        <v>1753.64</v>
      </c>
      <c r="F43" s="127">
        <v>161.11000000000001</v>
      </c>
      <c r="G43" s="127">
        <v>3226.52</v>
      </c>
      <c r="H43" s="127">
        <v>914.5</v>
      </c>
      <c r="I43" s="127">
        <v>1194.1500000000001</v>
      </c>
      <c r="J43" s="127">
        <v>5335.17</v>
      </c>
      <c r="K43" s="127">
        <v>5174.08</v>
      </c>
      <c r="L43" s="24">
        <v>42444</v>
      </c>
      <c r="M43" s="24">
        <v>42493</v>
      </c>
      <c r="N43" s="22">
        <v>13812</v>
      </c>
      <c r="O43" s="22">
        <v>801650</v>
      </c>
      <c r="P43" s="22" t="s">
        <v>1158</v>
      </c>
    </row>
    <row r="44" spans="1:16" ht="45" x14ac:dyDescent="0.25">
      <c r="A44" s="22" t="s">
        <v>1120</v>
      </c>
      <c r="B44" s="22" t="s">
        <v>374</v>
      </c>
      <c r="C44" s="22" t="s">
        <v>1149</v>
      </c>
      <c r="D44" s="127">
        <v>3026.4</v>
      </c>
      <c r="E44" s="127">
        <v>2152.8000000000002</v>
      </c>
      <c r="F44" s="127">
        <v>161.11000000000001</v>
      </c>
      <c r="G44" s="127">
        <v>5179.2</v>
      </c>
      <c r="H44" s="127">
        <v>914.5</v>
      </c>
      <c r="I44" s="127">
        <v>2130.27</v>
      </c>
      <c r="J44" s="127">
        <v>8223.9699999999993</v>
      </c>
      <c r="K44" s="127">
        <v>8062.86</v>
      </c>
      <c r="L44" s="24">
        <v>42445</v>
      </c>
      <c r="M44" s="24">
        <v>42493</v>
      </c>
      <c r="N44" s="22">
        <v>13810</v>
      </c>
      <c r="O44" s="22">
        <v>801650</v>
      </c>
      <c r="P44" s="22" t="s">
        <v>1151</v>
      </c>
    </row>
    <row r="45" spans="1:16" ht="45" x14ac:dyDescent="0.25">
      <c r="A45" s="22" t="s">
        <v>1120</v>
      </c>
      <c r="B45" s="22" t="s">
        <v>965</v>
      </c>
      <c r="C45" s="22" t="s">
        <v>1121</v>
      </c>
      <c r="D45" s="127">
        <v>0</v>
      </c>
      <c r="E45" s="127">
        <v>0</v>
      </c>
      <c r="F45" s="127">
        <v>86.42</v>
      </c>
      <c r="G45" s="127">
        <v>0</v>
      </c>
      <c r="H45" s="127">
        <v>914.5</v>
      </c>
      <c r="I45" s="127">
        <v>0</v>
      </c>
      <c r="J45" s="127">
        <v>914.5</v>
      </c>
      <c r="K45" s="127">
        <v>828.08</v>
      </c>
      <c r="L45" s="24">
        <v>42446</v>
      </c>
      <c r="M45" s="24">
        <v>42493</v>
      </c>
      <c r="N45" s="22">
        <v>13829</v>
      </c>
      <c r="O45" s="22">
        <v>801650</v>
      </c>
      <c r="P45" s="22" t="s">
        <v>1178</v>
      </c>
    </row>
    <row r="46" spans="1:16" x14ac:dyDescent="0.25">
      <c r="A46" s="22" t="s">
        <v>1122</v>
      </c>
      <c r="B46" s="22" t="s">
        <v>812</v>
      </c>
      <c r="C46" s="22" t="s">
        <v>1059</v>
      </c>
      <c r="D46" s="127">
        <v>11920.02</v>
      </c>
      <c r="E46" s="127">
        <v>0</v>
      </c>
      <c r="F46" s="127">
        <v>40.700000000000003</v>
      </c>
      <c r="G46" s="127">
        <v>11920.02</v>
      </c>
      <c r="H46" s="127">
        <v>430.77</v>
      </c>
      <c r="I46" s="127">
        <v>1.01</v>
      </c>
      <c r="J46" s="127">
        <v>12351.8</v>
      </c>
      <c r="K46" s="127">
        <v>12311.1</v>
      </c>
      <c r="L46" s="24">
        <v>42394</v>
      </c>
      <c r="M46" s="24">
        <v>42426</v>
      </c>
      <c r="N46" s="22">
        <v>13636</v>
      </c>
      <c r="O46" s="22">
        <v>800645</v>
      </c>
      <c r="P46" s="22" t="s">
        <v>1063</v>
      </c>
    </row>
    <row r="47" spans="1:16" x14ac:dyDescent="0.25">
      <c r="A47" s="22" t="s">
        <v>1122</v>
      </c>
      <c r="B47" s="22" t="s">
        <v>747</v>
      </c>
      <c r="C47" s="22" t="s">
        <v>1059</v>
      </c>
      <c r="D47" s="127">
        <v>0</v>
      </c>
      <c r="E47" s="127">
        <v>0</v>
      </c>
      <c r="F47" s="127">
        <v>86.42</v>
      </c>
      <c r="G47" s="127">
        <v>0</v>
      </c>
      <c r="H47" s="127">
        <v>914.5</v>
      </c>
      <c r="I47" s="127">
        <v>8.18</v>
      </c>
      <c r="J47" s="127">
        <v>922.68</v>
      </c>
      <c r="K47" s="127">
        <v>836.26</v>
      </c>
      <c r="L47" s="24">
        <v>42467</v>
      </c>
      <c r="M47" s="24">
        <v>42493</v>
      </c>
      <c r="N47" s="22">
        <v>13953</v>
      </c>
      <c r="O47" s="22">
        <v>801674</v>
      </c>
      <c r="P47" s="22" t="s">
        <v>1062</v>
      </c>
    </row>
    <row r="48" spans="1:16" ht="30" x14ac:dyDescent="0.25">
      <c r="A48" s="22" t="s">
        <v>1123</v>
      </c>
      <c r="B48" s="22" t="s">
        <v>1061</v>
      </c>
      <c r="C48" s="22" t="s">
        <v>379</v>
      </c>
      <c r="D48" s="127">
        <v>228.9</v>
      </c>
      <c r="E48" s="127">
        <v>1443.82</v>
      </c>
      <c r="F48" s="127">
        <v>160.03</v>
      </c>
      <c r="G48" s="127">
        <v>1672.72</v>
      </c>
      <c r="H48" s="127">
        <v>914.5</v>
      </c>
      <c r="I48" s="127">
        <v>1144.1600000000001</v>
      </c>
      <c r="J48" s="127">
        <v>3731.38</v>
      </c>
      <c r="K48" s="127">
        <v>3571.36</v>
      </c>
      <c r="L48" s="24">
        <v>42388</v>
      </c>
      <c r="M48" s="24">
        <v>42403</v>
      </c>
      <c r="N48" s="22">
        <v>13571</v>
      </c>
      <c r="O48" s="22">
        <v>800381</v>
      </c>
      <c r="P48" s="22" t="s">
        <v>1159</v>
      </c>
    </row>
    <row r="49" spans="1:16" x14ac:dyDescent="0.25">
      <c r="A49" s="22" t="s">
        <v>1123</v>
      </c>
      <c r="B49" s="22" t="s">
        <v>419</v>
      </c>
      <c r="C49" s="22" t="s">
        <v>379</v>
      </c>
      <c r="D49" s="127">
        <v>196.34</v>
      </c>
      <c r="E49" s="127">
        <v>911.8</v>
      </c>
      <c r="F49" s="127">
        <v>153.93</v>
      </c>
      <c r="G49" s="127">
        <v>1108.1400000000001</v>
      </c>
      <c r="H49" s="127">
        <v>914.5</v>
      </c>
      <c r="I49" s="127">
        <v>762.76</v>
      </c>
      <c r="J49" s="127">
        <v>2785.4</v>
      </c>
      <c r="K49" s="127">
        <v>2631.38</v>
      </c>
      <c r="L49" s="24">
        <v>42475</v>
      </c>
      <c r="M49" s="24">
        <v>42535</v>
      </c>
      <c r="N49" s="22">
        <v>14040</v>
      </c>
      <c r="O49" s="22">
        <v>802469</v>
      </c>
      <c r="P49" s="22" t="s">
        <v>1060</v>
      </c>
    </row>
    <row r="50" spans="1:16" ht="30" x14ac:dyDescent="0.25">
      <c r="A50" s="22" t="s">
        <v>962</v>
      </c>
      <c r="B50" s="22" t="s">
        <v>727</v>
      </c>
      <c r="C50" s="22" t="s">
        <v>1054</v>
      </c>
      <c r="D50" s="127">
        <v>0</v>
      </c>
      <c r="E50" s="127">
        <v>0</v>
      </c>
      <c r="F50" s="127">
        <v>0</v>
      </c>
      <c r="G50" s="127">
        <v>0</v>
      </c>
      <c r="H50" s="127">
        <v>560.21</v>
      </c>
      <c r="I50" s="127">
        <v>100.16</v>
      </c>
      <c r="J50" s="127">
        <v>660.37</v>
      </c>
      <c r="K50" s="127">
        <v>100.16</v>
      </c>
      <c r="L50" s="24">
        <v>42580</v>
      </c>
      <c r="M50" s="24">
        <v>42614</v>
      </c>
      <c r="N50" s="22" t="s">
        <v>963</v>
      </c>
      <c r="O50" s="22" t="s">
        <v>964</v>
      </c>
      <c r="P50" s="22" t="s">
        <v>1049</v>
      </c>
    </row>
    <row r="51" spans="1:16" ht="30" x14ac:dyDescent="0.25">
      <c r="A51" s="22" t="s">
        <v>962</v>
      </c>
      <c r="B51" s="22" t="s">
        <v>725</v>
      </c>
      <c r="C51" s="22" t="s">
        <v>1054</v>
      </c>
      <c r="D51" s="127">
        <v>0</v>
      </c>
      <c r="E51" s="127">
        <v>0</v>
      </c>
      <c r="F51" s="127">
        <v>0</v>
      </c>
      <c r="G51" s="127">
        <v>0</v>
      </c>
      <c r="H51" s="127">
        <v>560.21</v>
      </c>
      <c r="I51" s="127">
        <v>463.09</v>
      </c>
      <c r="J51" s="127">
        <v>1023.3</v>
      </c>
      <c r="K51" s="127">
        <v>1023.3</v>
      </c>
      <c r="L51" s="24">
        <v>42580</v>
      </c>
      <c r="M51" s="24">
        <v>42614</v>
      </c>
      <c r="N51" s="22" t="s">
        <v>963</v>
      </c>
      <c r="O51" s="22" t="s">
        <v>964</v>
      </c>
      <c r="P51" s="22" t="s">
        <v>1048</v>
      </c>
    </row>
    <row r="52" spans="1:16" ht="30" x14ac:dyDescent="0.25">
      <c r="A52" s="22" t="s">
        <v>962</v>
      </c>
      <c r="B52" s="22" t="s">
        <v>966</v>
      </c>
      <c r="C52" s="22" t="s">
        <v>1054</v>
      </c>
      <c r="D52" s="127">
        <v>0</v>
      </c>
      <c r="E52" s="127">
        <v>0</v>
      </c>
      <c r="F52" s="127">
        <v>72.760000000000005</v>
      </c>
      <c r="G52" s="127">
        <v>0</v>
      </c>
      <c r="H52" s="127">
        <v>560.21</v>
      </c>
      <c r="I52" s="127">
        <v>601.23</v>
      </c>
      <c r="J52" s="127">
        <v>1161.44</v>
      </c>
      <c r="K52" s="127">
        <v>1088.68</v>
      </c>
      <c r="L52" s="24">
        <v>42580</v>
      </c>
      <c r="M52" s="24">
        <v>42614</v>
      </c>
      <c r="N52" s="22">
        <v>4119</v>
      </c>
      <c r="O52" s="22" t="s">
        <v>964</v>
      </c>
      <c r="P52" s="22" t="s">
        <v>1047</v>
      </c>
    </row>
    <row r="53" spans="1:16" ht="30" x14ac:dyDescent="0.25">
      <c r="A53" s="22" t="s">
        <v>967</v>
      </c>
      <c r="B53" s="22" t="s">
        <v>419</v>
      </c>
      <c r="C53" s="22" t="s">
        <v>379</v>
      </c>
      <c r="D53" s="127">
        <v>0</v>
      </c>
      <c r="E53" s="127">
        <v>0</v>
      </c>
      <c r="F53" s="127">
        <v>63.98</v>
      </c>
      <c r="G53" s="127">
        <v>0</v>
      </c>
      <c r="H53" s="127">
        <v>560.21</v>
      </c>
      <c r="I53" s="127">
        <v>443.13</v>
      </c>
      <c r="J53" s="127">
        <v>1003.34</v>
      </c>
      <c r="K53" s="127">
        <v>939.36</v>
      </c>
      <c r="L53" s="24">
        <v>42492</v>
      </c>
      <c r="M53" s="24">
        <v>42545</v>
      </c>
      <c r="N53" s="22">
        <v>3936</v>
      </c>
      <c r="O53" s="22" t="s">
        <v>968</v>
      </c>
      <c r="P53" s="22" t="s">
        <v>1179</v>
      </c>
    </row>
    <row r="54" spans="1:16" ht="45" x14ac:dyDescent="0.25">
      <c r="A54" s="22" t="s">
        <v>967</v>
      </c>
      <c r="B54" s="22" t="s">
        <v>409</v>
      </c>
      <c r="C54" s="22" t="s">
        <v>379</v>
      </c>
      <c r="D54" s="127">
        <v>0</v>
      </c>
      <c r="E54" s="127">
        <v>0</v>
      </c>
      <c r="F54" s="127">
        <v>88.74</v>
      </c>
      <c r="G54" s="127">
        <v>0</v>
      </c>
      <c r="H54" s="127">
        <v>560.21</v>
      </c>
      <c r="I54" s="127">
        <v>718.25</v>
      </c>
      <c r="J54" s="127">
        <v>1278.46</v>
      </c>
      <c r="K54" s="127">
        <v>1189.72</v>
      </c>
      <c r="L54" s="24">
        <v>42549</v>
      </c>
      <c r="M54" s="24">
        <v>42593</v>
      </c>
      <c r="N54" s="22">
        <v>4056</v>
      </c>
      <c r="O54" s="22">
        <v>803240</v>
      </c>
      <c r="P54" s="22" t="s">
        <v>1046</v>
      </c>
    </row>
    <row r="55" spans="1:16" ht="30" x14ac:dyDescent="0.25">
      <c r="A55" s="22" t="s">
        <v>967</v>
      </c>
      <c r="B55" s="22" t="s">
        <v>378</v>
      </c>
      <c r="C55" s="22" t="s">
        <v>379</v>
      </c>
      <c r="D55" s="127">
        <v>8351.11</v>
      </c>
      <c r="E55" s="127">
        <v>1169.1600000000001</v>
      </c>
      <c r="F55" s="127">
        <v>183.94</v>
      </c>
      <c r="G55" s="127">
        <v>9520.27</v>
      </c>
      <c r="H55" s="127">
        <v>560.21</v>
      </c>
      <c r="I55" s="127">
        <v>1273.04</v>
      </c>
      <c r="J55" s="127">
        <v>11353.52</v>
      </c>
      <c r="K55" s="127">
        <v>11169.58</v>
      </c>
      <c r="L55" s="24">
        <v>42530</v>
      </c>
      <c r="M55" s="24">
        <v>42614</v>
      </c>
      <c r="N55" s="22">
        <v>4120</v>
      </c>
      <c r="O55" s="22" t="s">
        <v>969</v>
      </c>
      <c r="P55" s="22" t="s">
        <v>1160</v>
      </c>
    </row>
    <row r="56" spans="1:16" ht="30" x14ac:dyDescent="0.25">
      <c r="A56" s="22" t="s">
        <v>970</v>
      </c>
      <c r="B56" s="22" t="s">
        <v>649</v>
      </c>
      <c r="C56" s="22" t="s">
        <v>26</v>
      </c>
      <c r="D56" s="127">
        <v>0</v>
      </c>
      <c r="E56" s="127">
        <v>0</v>
      </c>
      <c r="F56" s="127">
        <v>72.42</v>
      </c>
      <c r="G56" s="127">
        <v>0</v>
      </c>
      <c r="H56" s="127">
        <v>560.21</v>
      </c>
      <c r="I56" s="127">
        <v>501.39</v>
      </c>
      <c r="J56" s="127">
        <v>1061.5999999999999</v>
      </c>
      <c r="K56" s="127">
        <v>989.18</v>
      </c>
      <c r="L56" s="24">
        <v>42524</v>
      </c>
      <c r="M56" s="24">
        <v>42545</v>
      </c>
      <c r="N56" s="22">
        <v>4006</v>
      </c>
      <c r="O56" s="22" t="s">
        <v>971</v>
      </c>
      <c r="P56" s="22" t="s">
        <v>1045</v>
      </c>
    </row>
    <row r="57" spans="1:16" ht="30" x14ac:dyDescent="0.25">
      <c r="A57" s="22" t="s">
        <v>970</v>
      </c>
      <c r="B57" s="22" t="s">
        <v>648</v>
      </c>
      <c r="C57" s="22" t="s">
        <v>26</v>
      </c>
      <c r="D57" s="127">
        <v>0</v>
      </c>
      <c r="E57" s="127">
        <v>0</v>
      </c>
      <c r="F57" s="127">
        <v>78.47</v>
      </c>
      <c r="G57" s="127">
        <v>0</v>
      </c>
      <c r="H57" s="127">
        <v>560.21</v>
      </c>
      <c r="I57" s="127">
        <v>543.19000000000005</v>
      </c>
      <c r="J57" s="127">
        <v>1103.4000000000001</v>
      </c>
      <c r="K57" s="127">
        <v>1024.93</v>
      </c>
      <c r="L57" s="24">
        <v>42524</v>
      </c>
      <c r="M57" s="24">
        <v>42545</v>
      </c>
      <c r="N57" s="22">
        <v>4010</v>
      </c>
      <c r="O57" s="22" t="s">
        <v>972</v>
      </c>
      <c r="P57" s="22" t="s">
        <v>1044</v>
      </c>
    </row>
    <row r="58" spans="1:16" ht="45" x14ac:dyDescent="0.25">
      <c r="A58" s="22" t="s">
        <v>970</v>
      </c>
      <c r="B58" s="22" t="s">
        <v>639</v>
      </c>
      <c r="C58" s="22" t="s">
        <v>26</v>
      </c>
      <c r="D58" s="127">
        <v>0</v>
      </c>
      <c r="E58" s="127">
        <v>0</v>
      </c>
      <c r="F58" s="127">
        <v>78.36</v>
      </c>
      <c r="G58" s="127">
        <v>0</v>
      </c>
      <c r="H58" s="127">
        <v>560.21</v>
      </c>
      <c r="I58" s="127">
        <v>667.82</v>
      </c>
      <c r="J58" s="127">
        <v>1228.03</v>
      </c>
      <c r="K58" s="127">
        <v>1149.67</v>
      </c>
      <c r="L58" s="24">
        <v>42562</v>
      </c>
      <c r="M58" s="24">
        <v>42599</v>
      </c>
      <c r="N58" s="22">
        <v>4082</v>
      </c>
      <c r="O58" s="22" t="s">
        <v>973</v>
      </c>
      <c r="P58" s="22" t="s">
        <v>1043</v>
      </c>
    </row>
    <row r="59" spans="1:16" ht="30" x14ac:dyDescent="0.25">
      <c r="A59" s="22" t="s">
        <v>970</v>
      </c>
      <c r="B59" s="22" t="s">
        <v>641</v>
      </c>
      <c r="C59" s="22" t="s">
        <v>26</v>
      </c>
      <c r="D59" s="127">
        <v>0</v>
      </c>
      <c r="E59" s="127">
        <v>0</v>
      </c>
      <c r="F59" s="127">
        <v>78.400000000000006</v>
      </c>
      <c r="G59" s="127">
        <v>0</v>
      </c>
      <c r="H59" s="127">
        <v>560.20000000000005</v>
      </c>
      <c r="I59" s="127">
        <v>542.76</v>
      </c>
      <c r="J59" s="127">
        <v>1102.96</v>
      </c>
      <c r="K59" s="127">
        <v>1024.56</v>
      </c>
      <c r="L59" s="24">
        <v>42562</v>
      </c>
      <c r="M59" s="24">
        <v>42599</v>
      </c>
      <c r="N59" s="22">
        <v>4074</v>
      </c>
      <c r="O59" s="22" t="s">
        <v>973</v>
      </c>
      <c r="P59" s="22" t="s">
        <v>1042</v>
      </c>
    </row>
    <row r="60" spans="1:16" ht="30" x14ac:dyDescent="0.25">
      <c r="A60" s="22" t="s">
        <v>970</v>
      </c>
      <c r="B60" s="22" t="s">
        <v>638</v>
      </c>
      <c r="C60" s="22" t="s">
        <v>26</v>
      </c>
      <c r="D60" s="127">
        <v>0</v>
      </c>
      <c r="E60" s="127">
        <v>0</v>
      </c>
      <c r="F60" s="127">
        <v>78.27</v>
      </c>
      <c r="G60" s="127">
        <v>0</v>
      </c>
      <c r="H60" s="127">
        <v>560.21</v>
      </c>
      <c r="I60" s="127">
        <v>541.87</v>
      </c>
      <c r="J60" s="127">
        <v>1102.08</v>
      </c>
      <c r="K60" s="127">
        <v>1023.81</v>
      </c>
      <c r="L60" s="24">
        <v>42562</v>
      </c>
      <c r="M60" s="24">
        <v>42599</v>
      </c>
      <c r="N60" s="22">
        <v>4081</v>
      </c>
      <c r="O60" s="22" t="s">
        <v>973</v>
      </c>
      <c r="P60" s="22" t="s">
        <v>1041</v>
      </c>
    </row>
    <row r="61" spans="1:16" ht="30" x14ac:dyDescent="0.25">
      <c r="A61" s="22" t="s">
        <v>970</v>
      </c>
      <c r="B61" s="22" t="s">
        <v>644</v>
      </c>
      <c r="C61" s="22" t="s">
        <v>26</v>
      </c>
      <c r="D61" s="127">
        <v>0</v>
      </c>
      <c r="E61" s="127">
        <v>0</v>
      </c>
      <c r="F61" s="127">
        <v>81.83</v>
      </c>
      <c r="G61" s="127">
        <v>0</v>
      </c>
      <c r="H61" s="127">
        <v>560.21</v>
      </c>
      <c r="I61" s="127">
        <v>566.41999999999996</v>
      </c>
      <c r="J61" s="127">
        <v>1126.6300000000001</v>
      </c>
      <c r="K61" s="127">
        <v>1044.8</v>
      </c>
      <c r="L61" s="24">
        <v>42563</v>
      </c>
      <c r="M61" s="24">
        <v>42599</v>
      </c>
      <c r="N61" s="22">
        <v>4079</v>
      </c>
      <c r="O61" s="22" t="s">
        <v>973</v>
      </c>
      <c r="P61" s="22" t="s">
        <v>1040</v>
      </c>
    </row>
    <row r="62" spans="1:16" ht="30" x14ac:dyDescent="0.25">
      <c r="A62" s="22" t="s">
        <v>970</v>
      </c>
      <c r="B62" s="22" t="s">
        <v>646</v>
      </c>
      <c r="C62" s="22" t="s">
        <v>26</v>
      </c>
      <c r="D62" s="127">
        <v>1178.1600000000001</v>
      </c>
      <c r="E62" s="127">
        <v>1178.1600000000001</v>
      </c>
      <c r="F62" s="127">
        <v>137.47</v>
      </c>
      <c r="G62" s="127">
        <v>2356.3200000000002</v>
      </c>
      <c r="H62" s="127">
        <v>560.21</v>
      </c>
      <c r="I62" s="127">
        <v>951.46</v>
      </c>
      <c r="J62" s="127">
        <v>3867.99</v>
      </c>
      <c r="K62" s="127">
        <v>3730.52</v>
      </c>
      <c r="L62" s="24">
        <v>42593</v>
      </c>
      <c r="M62" s="24">
        <v>42614</v>
      </c>
      <c r="N62" s="22">
        <v>4070</v>
      </c>
      <c r="O62" s="22" t="s">
        <v>974</v>
      </c>
      <c r="P62" s="22" t="s">
        <v>1161</v>
      </c>
    </row>
    <row r="63" spans="1:16" ht="30" x14ac:dyDescent="0.25">
      <c r="A63" s="22" t="s">
        <v>970</v>
      </c>
      <c r="B63" s="22" t="s">
        <v>642</v>
      </c>
      <c r="C63" s="22" t="s">
        <v>26</v>
      </c>
      <c r="D63" s="127">
        <v>0</v>
      </c>
      <c r="E63" s="127">
        <v>0</v>
      </c>
      <c r="F63" s="127">
        <v>72.39</v>
      </c>
      <c r="G63" s="127">
        <v>0</v>
      </c>
      <c r="H63" s="127">
        <v>560.21</v>
      </c>
      <c r="I63" s="127">
        <v>501.17</v>
      </c>
      <c r="J63" s="127">
        <v>1061.3800000000001</v>
      </c>
      <c r="K63" s="127">
        <v>988.99</v>
      </c>
      <c r="L63" s="24">
        <v>42562</v>
      </c>
      <c r="M63" s="24">
        <v>42599</v>
      </c>
      <c r="N63" s="22">
        <v>4075</v>
      </c>
      <c r="O63" s="22" t="s">
        <v>973</v>
      </c>
      <c r="P63" s="22" t="s">
        <v>1039</v>
      </c>
    </row>
    <row r="64" spans="1:16" ht="45" x14ac:dyDescent="0.25">
      <c r="A64" s="22" t="s">
        <v>975</v>
      </c>
      <c r="B64" s="22" t="s">
        <v>385</v>
      </c>
      <c r="C64" s="22" t="s">
        <v>19</v>
      </c>
      <c r="D64" s="127">
        <v>2894.19</v>
      </c>
      <c r="E64" s="127">
        <v>176.48</v>
      </c>
      <c r="F64" s="127">
        <v>216.25</v>
      </c>
      <c r="G64" s="127">
        <v>3070.67</v>
      </c>
      <c r="H64" s="127">
        <v>560.21</v>
      </c>
      <c r="I64" s="127">
        <v>1673.2</v>
      </c>
      <c r="J64" s="127">
        <v>5304.08</v>
      </c>
      <c r="K64" s="127">
        <v>5087.83</v>
      </c>
      <c r="L64" s="24">
        <v>42524</v>
      </c>
      <c r="M64" s="24">
        <v>42545</v>
      </c>
      <c r="N64" s="22">
        <v>4007</v>
      </c>
      <c r="O64" s="22" t="s">
        <v>976</v>
      </c>
      <c r="P64" s="22" t="s">
        <v>1038</v>
      </c>
    </row>
    <row r="65" spans="1:16" ht="30" x14ac:dyDescent="0.25">
      <c r="A65" s="22" t="s">
        <v>975</v>
      </c>
      <c r="B65" s="22" t="s">
        <v>383</v>
      </c>
      <c r="C65" s="22" t="s">
        <v>19</v>
      </c>
      <c r="D65" s="127">
        <v>0</v>
      </c>
      <c r="E65" s="127">
        <v>0</v>
      </c>
      <c r="F65" s="127">
        <v>499.2</v>
      </c>
      <c r="G65" s="127">
        <v>0</v>
      </c>
      <c r="H65" s="127">
        <v>560.21</v>
      </c>
      <c r="I65" s="127">
        <v>3703.85</v>
      </c>
      <c r="J65" s="127">
        <v>4264.0600000000004</v>
      </c>
      <c r="K65" s="127">
        <v>3764.86</v>
      </c>
      <c r="L65" s="24">
        <v>42534</v>
      </c>
      <c r="M65" s="24">
        <v>42545</v>
      </c>
      <c r="N65" s="22">
        <v>4020</v>
      </c>
      <c r="O65" s="22" t="s">
        <v>976</v>
      </c>
      <c r="P65" s="22" t="s">
        <v>1037</v>
      </c>
    </row>
    <row r="66" spans="1:16" ht="45" x14ac:dyDescent="0.25">
      <c r="A66" s="22" t="s">
        <v>975</v>
      </c>
      <c r="B66" s="22" t="s">
        <v>385</v>
      </c>
      <c r="C66" s="22" t="s">
        <v>19</v>
      </c>
      <c r="D66" s="127">
        <v>2894.19</v>
      </c>
      <c r="E66" s="127">
        <v>352.95</v>
      </c>
      <c r="F66" s="127">
        <v>216.25</v>
      </c>
      <c r="G66" s="127">
        <v>3247.14</v>
      </c>
      <c r="H66" s="127">
        <v>560.21</v>
      </c>
      <c r="I66" s="127">
        <v>1496.73</v>
      </c>
      <c r="J66" s="127">
        <v>5304.08</v>
      </c>
      <c r="K66" s="127">
        <v>5087.83</v>
      </c>
      <c r="L66" s="24">
        <v>42524</v>
      </c>
      <c r="M66" s="24">
        <v>42545</v>
      </c>
      <c r="N66" s="22">
        <v>4007</v>
      </c>
      <c r="O66" s="22" t="s">
        <v>977</v>
      </c>
      <c r="P66" s="22" t="s">
        <v>1180</v>
      </c>
    </row>
    <row r="67" spans="1:16" ht="30" x14ac:dyDescent="0.25">
      <c r="A67" s="22" t="s">
        <v>975</v>
      </c>
      <c r="B67" s="22" t="s">
        <v>722</v>
      </c>
      <c r="C67" s="22" t="s">
        <v>19</v>
      </c>
      <c r="D67" s="127">
        <v>676.34</v>
      </c>
      <c r="E67" s="127">
        <v>507.26</v>
      </c>
      <c r="F67" s="127">
        <v>131.16999999999999</v>
      </c>
      <c r="G67" s="127">
        <v>1183.5999999999999</v>
      </c>
      <c r="H67" s="127">
        <v>560.21</v>
      </c>
      <c r="I67" s="127">
        <v>907.97</v>
      </c>
      <c r="J67" s="127">
        <v>2651.78</v>
      </c>
      <c r="K67" s="127">
        <v>2520.61</v>
      </c>
      <c r="L67" s="24">
        <v>42549</v>
      </c>
      <c r="M67" s="24">
        <v>42599</v>
      </c>
      <c r="N67" s="22">
        <v>4050</v>
      </c>
      <c r="O67" s="22" t="s">
        <v>978</v>
      </c>
      <c r="P67" s="22" t="s">
        <v>1162</v>
      </c>
    </row>
    <row r="68" spans="1:16" ht="45" x14ac:dyDescent="0.25">
      <c r="A68" s="22" t="s">
        <v>979</v>
      </c>
      <c r="B68" s="22" t="s">
        <v>933</v>
      </c>
      <c r="C68" s="22" t="s">
        <v>395</v>
      </c>
      <c r="D68" s="127">
        <v>531.42999999999995</v>
      </c>
      <c r="E68" s="127">
        <v>531.42999999999995</v>
      </c>
      <c r="F68" s="127">
        <v>117.6</v>
      </c>
      <c r="G68" s="127">
        <v>1062.8599999999999</v>
      </c>
      <c r="H68" s="127">
        <v>560.21</v>
      </c>
      <c r="I68" s="127">
        <v>815.43</v>
      </c>
      <c r="J68" s="127">
        <v>2438.5</v>
      </c>
      <c r="K68" s="127">
        <v>2320.09</v>
      </c>
      <c r="L68" s="24">
        <v>42527</v>
      </c>
      <c r="M68" s="24">
        <v>42545</v>
      </c>
      <c r="N68" s="22">
        <v>4003</v>
      </c>
      <c r="O68" s="22">
        <v>802695</v>
      </c>
      <c r="P68" s="22" t="s">
        <v>1036</v>
      </c>
    </row>
    <row r="69" spans="1:16" ht="45" x14ac:dyDescent="0.25">
      <c r="A69" s="22" t="s">
        <v>979</v>
      </c>
      <c r="B69" s="22" t="s">
        <v>417</v>
      </c>
      <c r="C69" s="22" t="s">
        <v>395</v>
      </c>
      <c r="D69" s="127">
        <v>966.18</v>
      </c>
      <c r="E69" s="127">
        <v>386.47</v>
      </c>
      <c r="F69" s="127">
        <v>133.68</v>
      </c>
      <c r="G69" s="127">
        <v>1352.65</v>
      </c>
      <c r="H69" s="127">
        <v>560.21</v>
      </c>
      <c r="I69" s="127">
        <v>925.21</v>
      </c>
      <c r="J69" s="127">
        <v>2838.07</v>
      </c>
      <c r="K69" s="127">
        <v>2704.39</v>
      </c>
      <c r="L69" s="24">
        <v>42549</v>
      </c>
      <c r="M69" s="24">
        <v>42592</v>
      </c>
      <c r="N69" s="22">
        <v>4057</v>
      </c>
      <c r="O69" s="22">
        <v>803238</v>
      </c>
      <c r="P69" s="22" t="s">
        <v>1163</v>
      </c>
    </row>
    <row r="70" spans="1:16" ht="45" x14ac:dyDescent="0.25">
      <c r="A70" s="22" t="s">
        <v>979</v>
      </c>
      <c r="B70" s="22" t="s">
        <v>394</v>
      </c>
      <c r="C70" s="22" t="s">
        <v>395</v>
      </c>
      <c r="D70" s="127">
        <v>0</v>
      </c>
      <c r="E70" s="127">
        <v>0</v>
      </c>
      <c r="F70" s="127">
        <v>144.43</v>
      </c>
      <c r="G70" s="127">
        <v>0</v>
      </c>
      <c r="H70" s="127">
        <v>560.21</v>
      </c>
      <c r="I70" s="127">
        <v>6889.35</v>
      </c>
      <c r="J70" s="127">
        <v>7449.56</v>
      </c>
      <c r="K70" s="127">
        <v>7305.13</v>
      </c>
      <c r="L70" s="24">
        <v>42563</v>
      </c>
      <c r="M70" s="24">
        <v>42592</v>
      </c>
      <c r="N70" s="22">
        <v>4064</v>
      </c>
      <c r="O70" s="22">
        <v>803239</v>
      </c>
      <c r="P70" s="22" t="s">
        <v>1164</v>
      </c>
    </row>
    <row r="71" spans="1:16" ht="45" x14ac:dyDescent="0.25">
      <c r="A71" s="22" t="s">
        <v>979</v>
      </c>
      <c r="B71" s="22" t="s">
        <v>399</v>
      </c>
      <c r="C71" s="22" t="s">
        <v>395</v>
      </c>
      <c r="D71" s="127">
        <v>0</v>
      </c>
      <c r="E71" s="127">
        <v>0</v>
      </c>
      <c r="F71" s="127">
        <v>137.65</v>
      </c>
      <c r="G71" s="127">
        <v>0</v>
      </c>
      <c r="H71" s="127">
        <v>560.21</v>
      </c>
      <c r="I71" s="127">
        <v>1662.15</v>
      </c>
      <c r="J71" s="127">
        <v>2222.36</v>
      </c>
      <c r="K71" s="127">
        <v>2084.71</v>
      </c>
      <c r="L71" s="24">
        <v>42563</v>
      </c>
      <c r="M71" s="24">
        <v>42623</v>
      </c>
      <c r="N71" s="22">
        <v>4080</v>
      </c>
      <c r="O71" s="22">
        <v>803239</v>
      </c>
      <c r="P71" s="22" t="s">
        <v>1165</v>
      </c>
    </row>
    <row r="72" spans="1:16" ht="30" x14ac:dyDescent="0.25">
      <c r="A72" s="22" t="s">
        <v>980</v>
      </c>
      <c r="B72" s="22" t="s">
        <v>826</v>
      </c>
      <c r="C72" s="22" t="s">
        <v>75</v>
      </c>
      <c r="D72" s="127">
        <v>5945.02</v>
      </c>
      <c r="E72" s="127">
        <v>0</v>
      </c>
      <c r="F72" s="127">
        <v>594.29999999999995</v>
      </c>
      <c r="G72" s="127">
        <v>5945.02</v>
      </c>
      <c r="H72" s="127">
        <v>560.21</v>
      </c>
      <c r="I72" s="127">
        <v>0</v>
      </c>
      <c r="J72" s="127">
        <v>6505.23</v>
      </c>
      <c r="K72" s="127">
        <v>5910.93</v>
      </c>
      <c r="L72" s="24">
        <v>42524</v>
      </c>
      <c r="M72" s="24">
        <v>42545</v>
      </c>
      <c r="N72" s="22">
        <v>4011</v>
      </c>
      <c r="O72" s="22" t="s">
        <v>981</v>
      </c>
      <c r="P72" s="22" t="s">
        <v>1181</v>
      </c>
    </row>
    <row r="73" spans="1:16" ht="60" x14ac:dyDescent="0.25">
      <c r="A73" s="22" t="s">
        <v>980</v>
      </c>
      <c r="B73" s="22" t="s">
        <v>545</v>
      </c>
      <c r="C73" s="22" t="s">
        <v>75</v>
      </c>
      <c r="D73" s="127">
        <v>0</v>
      </c>
      <c r="E73" s="127">
        <v>0</v>
      </c>
      <c r="F73" s="127">
        <v>136.72999999999999</v>
      </c>
      <c r="G73" s="127">
        <v>0</v>
      </c>
      <c r="H73" s="127">
        <v>560.21</v>
      </c>
      <c r="I73" s="127">
        <v>1431.63</v>
      </c>
      <c r="J73" s="127">
        <v>1991.84</v>
      </c>
      <c r="K73" s="127">
        <v>1855.11</v>
      </c>
      <c r="L73" s="24">
        <v>42524</v>
      </c>
      <c r="M73" s="24">
        <v>42545</v>
      </c>
      <c r="N73" s="22">
        <v>4014</v>
      </c>
      <c r="O73" s="22" t="s">
        <v>981</v>
      </c>
      <c r="P73" s="22" t="s">
        <v>1182</v>
      </c>
    </row>
    <row r="74" spans="1:16" ht="60" x14ac:dyDescent="0.25">
      <c r="A74" s="22" t="s">
        <v>980</v>
      </c>
      <c r="B74" s="22" t="s">
        <v>613</v>
      </c>
      <c r="C74" s="22" t="s">
        <v>75</v>
      </c>
      <c r="D74" s="127">
        <v>0</v>
      </c>
      <c r="E74" s="127">
        <v>0</v>
      </c>
      <c r="F74" s="127">
        <v>78.180000000000007</v>
      </c>
      <c r="G74" s="127">
        <v>0</v>
      </c>
      <c r="H74" s="127">
        <v>560.21</v>
      </c>
      <c r="I74" s="127">
        <v>598.51</v>
      </c>
      <c r="J74" s="127">
        <v>1158.72</v>
      </c>
      <c r="K74" s="127">
        <v>1080.54</v>
      </c>
      <c r="L74" s="24">
        <v>42524</v>
      </c>
      <c r="M74" s="24">
        <v>42545</v>
      </c>
      <c r="N74" s="22" t="s">
        <v>963</v>
      </c>
      <c r="O74" s="22" t="s">
        <v>981</v>
      </c>
      <c r="P74" s="22" t="s">
        <v>1183</v>
      </c>
    </row>
    <row r="75" spans="1:16" ht="30" x14ac:dyDescent="0.25">
      <c r="A75" s="22" t="s">
        <v>980</v>
      </c>
      <c r="B75" s="22" t="s">
        <v>548</v>
      </c>
      <c r="C75" s="22" t="s">
        <v>75</v>
      </c>
      <c r="D75" s="127">
        <v>0</v>
      </c>
      <c r="E75" s="127">
        <v>0</v>
      </c>
      <c r="F75" s="127">
        <v>72.25</v>
      </c>
      <c r="G75" s="127">
        <v>0</v>
      </c>
      <c r="H75" s="127">
        <v>560.21</v>
      </c>
      <c r="I75" s="127">
        <v>608</v>
      </c>
      <c r="J75" s="127">
        <v>1168.21</v>
      </c>
      <c r="K75" s="127">
        <v>1095.96</v>
      </c>
      <c r="L75" s="24">
        <v>42524</v>
      </c>
      <c r="M75" s="24">
        <v>42545</v>
      </c>
      <c r="N75" s="22">
        <v>3998</v>
      </c>
      <c r="O75" s="22" t="s">
        <v>982</v>
      </c>
      <c r="P75" s="22" t="s">
        <v>1035</v>
      </c>
    </row>
    <row r="76" spans="1:16" x14ac:dyDescent="0.25">
      <c r="A76" s="22" t="s">
        <v>980</v>
      </c>
      <c r="B76" s="22" t="s">
        <v>829</v>
      </c>
      <c r="C76" s="22" t="s">
        <v>75</v>
      </c>
      <c r="D76" s="127">
        <v>0</v>
      </c>
      <c r="E76" s="127">
        <v>0</v>
      </c>
      <c r="F76" s="127">
        <v>648.39</v>
      </c>
      <c r="G76" s="127">
        <v>0</v>
      </c>
      <c r="H76" s="127">
        <v>560.21</v>
      </c>
      <c r="I76" s="127">
        <v>6517.63</v>
      </c>
      <c r="J76" s="127">
        <v>7077.84</v>
      </c>
      <c r="K76" s="127">
        <v>6429.45</v>
      </c>
      <c r="L76" s="24">
        <v>42524</v>
      </c>
      <c r="M76" s="24">
        <v>42545</v>
      </c>
      <c r="N76" s="22">
        <v>4012</v>
      </c>
      <c r="O76" s="22" t="s">
        <v>982</v>
      </c>
      <c r="P76" s="22" t="s">
        <v>1184</v>
      </c>
    </row>
    <row r="77" spans="1:16" ht="60" x14ac:dyDescent="0.25">
      <c r="A77" s="22" t="s">
        <v>980</v>
      </c>
      <c r="B77" s="22" t="s">
        <v>555</v>
      </c>
      <c r="C77" s="22" t="s">
        <v>75</v>
      </c>
      <c r="D77" s="127">
        <v>903.18</v>
      </c>
      <c r="E77" s="127">
        <v>903.18</v>
      </c>
      <c r="F77" s="127">
        <v>0</v>
      </c>
      <c r="G77" s="127">
        <v>1806.36</v>
      </c>
      <c r="H77" s="127">
        <v>560.21</v>
      </c>
      <c r="I77" s="127">
        <v>1325.46</v>
      </c>
      <c r="J77" s="127">
        <v>3692.03</v>
      </c>
      <c r="K77" s="127">
        <v>3692.03</v>
      </c>
      <c r="L77" s="24">
        <v>42524</v>
      </c>
      <c r="M77" s="24">
        <v>42545</v>
      </c>
      <c r="N77" s="22">
        <v>4017</v>
      </c>
      <c r="O77" s="22" t="s">
        <v>982</v>
      </c>
      <c r="P77" s="22" t="s">
        <v>1166</v>
      </c>
    </row>
    <row r="78" spans="1:16" ht="30" x14ac:dyDescent="0.25">
      <c r="A78" s="22" t="s">
        <v>980</v>
      </c>
      <c r="B78" s="22" t="s">
        <v>560</v>
      </c>
      <c r="C78" s="22" t="s">
        <v>75</v>
      </c>
      <c r="D78" s="127">
        <v>335.81</v>
      </c>
      <c r="E78" s="127">
        <v>177.36</v>
      </c>
      <c r="F78" s="127">
        <v>133.72999999999999</v>
      </c>
      <c r="G78" s="127">
        <v>513.16999999999996</v>
      </c>
      <c r="H78" s="127">
        <v>560.21</v>
      </c>
      <c r="I78" s="127">
        <v>1168.06</v>
      </c>
      <c r="J78" s="127">
        <v>2241.44</v>
      </c>
      <c r="K78" s="127">
        <v>2107.71</v>
      </c>
      <c r="L78" s="24">
        <v>42527</v>
      </c>
      <c r="M78" s="24">
        <v>42545</v>
      </c>
      <c r="N78" s="22">
        <v>4004</v>
      </c>
      <c r="O78" s="22" t="s">
        <v>982</v>
      </c>
      <c r="P78" s="22" t="s">
        <v>1034</v>
      </c>
    </row>
    <row r="79" spans="1:16" ht="30" x14ac:dyDescent="0.25">
      <c r="A79" s="22" t="s">
        <v>980</v>
      </c>
      <c r="B79" s="22" t="s">
        <v>553</v>
      </c>
      <c r="C79" s="22" t="s">
        <v>75</v>
      </c>
      <c r="D79" s="127">
        <v>0</v>
      </c>
      <c r="E79" s="127">
        <v>0</v>
      </c>
      <c r="F79" s="127">
        <v>135.83000000000001</v>
      </c>
      <c r="G79" s="127">
        <v>0</v>
      </c>
      <c r="H79" s="127">
        <v>560.21</v>
      </c>
      <c r="I79" s="127">
        <v>1128.26</v>
      </c>
      <c r="J79" s="127">
        <v>1688.47</v>
      </c>
      <c r="K79" s="127">
        <v>1552.64</v>
      </c>
      <c r="L79" s="24">
        <v>42527</v>
      </c>
      <c r="M79" s="24">
        <v>42545</v>
      </c>
      <c r="N79" s="22">
        <v>4015</v>
      </c>
      <c r="O79" s="22" t="s">
        <v>982</v>
      </c>
      <c r="P79" s="22" t="s">
        <v>1185</v>
      </c>
    </row>
    <row r="80" spans="1:16" ht="30" x14ac:dyDescent="0.25">
      <c r="A80" s="22" t="s">
        <v>980</v>
      </c>
      <c r="B80" s="22" t="s">
        <v>823</v>
      </c>
      <c r="C80" s="22" t="s">
        <v>75</v>
      </c>
      <c r="D80" s="127">
        <v>0</v>
      </c>
      <c r="E80" s="127">
        <v>0</v>
      </c>
      <c r="F80" s="127">
        <v>72.25</v>
      </c>
      <c r="G80" s="127">
        <v>0</v>
      </c>
      <c r="H80" s="127">
        <v>560.21</v>
      </c>
      <c r="I80" s="127">
        <v>500</v>
      </c>
      <c r="J80" s="127">
        <v>1060.21</v>
      </c>
      <c r="K80" s="127">
        <v>987.96</v>
      </c>
      <c r="L80" s="24">
        <v>42536</v>
      </c>
      <c r="M80" s="24">
        <v>42618</v>
      </c>
      <c r="N80" s="22">
        <v>4035</v>
      </c>
      <c r="O80" s="22" t="s">
        <v>983</v>
      </c>
      <c r="P80" s="22" t="s">
        <v>1033</v>
      </c>
    </row>
    <row r="81" spans="1:16" ht="45" x14ac:dyDescent="0.25">
      <c r="A81" s="22" t="s">
        <v>980</v>
      </c>
      <c r="B81" s="22" t="s">
        <v>553</v>
      </c>
      <c r="C81" s="22" t="s">
        <v>75</v>
      </c>
      <c r="D81" s="127">
        <v>0</v>
      </c>
      <c r="E81" s="127">
        <v>0</v>
      </c>
      <c r="F81" s="127">
        <v>0</v>
      </c>
      <c r="G81" s="127">
        <v>0</v>
      </c>
      <c r="H81" s="127">
        <v>560.21</v>
      </c>
      <c r="I81" s="127">
        <v>361.12</v>
      </c>
      <c r="J81" s="127">
        <v>921.33</v>
      </c>
      <c r="K81" s="127">
        <v>921.33</v>
      </c>
      <c r="L81" s="24">
        <v>42536</v>
      </c>
      <c r="M81" s="24">
        <v>42545</v>
      </c>
      <c r="N81" s="22">
        <v>5957</v>
      </c>
      <c r="O81" s="22" t="s">
        <v>984</v>
      </c>
      <c r="P81" s="22" t="s">
        <v>1032</v>
      </c>
    </row>
    <row r="82" spans="1:16" ht="45" x14ac:dyDescent="0.25">
      <c r="A82" s="22" t="s">
        <v>980</v>
      </c>
      <c r="B82" s="22" t="s">
        <v>545</v>
      </c>
      <c r="C82" s="22" t="s">
        <v>75</v>
      </c>
      <c r="D82" s="127">
        <v>0</v>
      </c>
      <c r="E82" s="127">
        <v>0</v>
      </c>
      <c r="F82" s="127">
        <v>0</v>
      </c>
      <c r="G82" s="127">
        <v>0</v>
      </c>
      <c r="H82" s="127">
        <v>560.21</v>
      </c>
      <c r="I82" s="127">
        <v>297.12</v>
      </c>
      <c r="J82" s="127">
        <v>857.33</v>
      </c>
      <c r="K82" s="127">
        <v>857.33</v>
      </c>
      <c r="L82" s="24">
        <v>42536</v>
      </c>
      <c r="M82" s="24">
        <v>42618</v>
      </c>
      <c r="N82" s="22">
        <v>5958</v>
      </c>
      <c r="O82" s="22" t="s">
        <v>983</v>
      </c>
      <c r="P82" s="22" t="s">
        <v>1031</v>
      </c>
    </row>
    <row r="83" spans="1:16" ht="60" x14ac:dyDescent="0.25">
      <c r="A83" s="22" t="s">
        <v>980</v>
      </c>
      <c r="B83" s="22" t="s">
        <v>551</v>
      </c>
      <c r="C83" s="22" t="s">
        <v>75</v>
      </c>
      <c r="D83" s="127">
        <v>1078.83</v>
      </c>
      <c r="E83" s="127">
        <v>1078.83</v>
      </c>
      <c r="F83" s="127">
        <v>171.33</v>
      </c>
      <c r="G83" s="127">
        <v>2157.66</v>
      </c>
      <c r="H83" s="127">
        <v>560.21</v>
      </c>
      <c r="I83" s="127">
        <v>1377.87</v>
      </c>
      <c r="J83" s="127">
        <v>4095.74</v>
      </c>
      <c r="K83" s="127">
        <v>3924.41</v>
      </c>
      <c r="L83" s="24">
        <v>42541</v>
      </c>
      <c r="M83" s="24">
        <v>42618</v>
      </c>
      <c r="N83" s="22">
        <v>4043</v>
      </c>
      <c r="O83" s="22" t="s">
        <v>983</v>
      </c>
      <c r="P83" s="22" t="s">
        <v>1167</v>
      </c>
    </row>
    <row r="84" spans="1:16" ht="45" x14ac:dyDescent="0.25">
      <c r="A84" s="22" t="s">
        <v>980</v>
      </c>
      <c r="B84" s="22" t="s">
        <v>610</v>
      </c>
      <c r="C84" s="22" t="s">
        <v>75</v>
      </c>
      <c r="D84" s="127">
        <v>1673.74</v>
      </c>
      <c r="E84" s="127">
        <v>1062.72</v>
      </c>
      <c r="F84" s="127">
        <v>169.69</v>
      </c>
      <c r="G84" s="127">
        <v>2736.46</v>
      </c>
      <c r="H84" s="127">
        <v>560.21</v>
      </c>
      <c r="I84" s="127">
        <v>1222.42</v>
      </c>
      <c r="J84" s="127">
        <v>4519.09</v>
      </c>
      <c r="K84" s="127">
        <v>4349.9399999999996</v>
      </c>
      <c r="L84" s="24">
        <v>42541</v>
      </c>
      <c r="M84" s="24">
        <v>42618</v>
      </c>
      <c r="N84" s="22">
        <v>4044</v>
      </c>
      <c r="O84" s="22" t="s">
        <v>983</v>
      </c>
      <c r="P84" s="22" t="s">
        <v>1168</v>
      </c>
    </row>
    <row r="85" spans="1:16" ht="30" x14ac:dyDescent="0.25">
      <c r="A85" s="22" t="s">
        <v>980</v>
      </c>
      <c r="B85" s="22" t="s">
        <v>835</v>
      </c>
      <c r="C85" s="22" t="s">
        <v>75</v>
      </c>
      <c r="D85" s="127">
        <v>6688.75</v>
      </c>
      <c r="E85" s="127">
        <v>0</v>
      </c>
      <c r="F85" s="127">
        <v>966.5</v>
      </c>
      <c r="G85" s="127">
        <v>6688.75</v>
      </c>
      <c r="H85" s="127">
        <v>560.21</v>
      </c>
      <c r="I85" s="127">
        <v>0</v>
      </c>
      <c r="J85" s="127">
        <v>7248.96</v>
      </c>
      <c r="K85" s="127">
        <v>6282.46</v>
      </c>
      <c r="L85" s="24">
        <v>42549</v>
      </c>
      <c r="M85" s="24">
        <v>42618</v>
      </c>
      <c r="N85" s="22">
        <v>4052</v>
      </c>
      <c r="O85" s="22" t="s">
        <v>983</v>
      </c>
      <c r="P85" s="22" t="s">
        <v>1030</v>
      </c>
    </row>
    <row r="86" spans="1:16" ht="30" x14ac:dyDescent="0.25">
      <c r="A86" s="22" t="s">
        <v>980</v>
      </c>
      <c r="B86" s="22" t="s">
        <v>837</v>
      </c>
      <c r="C86" s="22" t="s">
        <v>75</v>
      </c>
      <c r="D86" s="127">
        <v>490.99</v>
      </c>
      <c r="E86" s="127">
        <v>0</v>
      </c>
      <c r="F86" s="127">
        <v>0</v>
      </c>
      <c r="G86" s="127">
        <v>490.99</v>
      </c>
      <c r="H86" s="127">
        <v>560.21</v>
      </c>
      <c r="I86" s="127">
        <v>0</v>
      </c>
      <c r="J86" s="127">
        <v>1051.2</v>
      </c>
      <c r="K86" s="127">
        <v>1051.2</v>
      </c>
      <c r="L86" s="24">
        <v>42562</v>
      </c>
      <c r="M86" s="24">
        <v>42615</v>
      </c>
      <c r="N86" s="22" t="s">
        <v>963</v>
      </c>
      <c r="O86" s="22" t="s">
        <v>985</v>
      </c>
      <c r="P86" s="22" t="s">
        <v>1029</v>
      </c>
    </row>
    <row r="87" spans="1:16" ht="45" x14ac:dyDescent="0.25">
      <c r="A87" s="22" t="s">
        <v>980</v>
      </c>
      <c r="B87" s="22" t="s">
        <v>601</v>
      </c>
      <c r="C87" s="22" t="s">
        <v>75</v>
      </c>
      <c r="D87" s="127">
        <v>0</v>
      </c>
      <c r="E87" s="127">
        <v>0</v>
      </c>
      <c r="F87" s="127">
        <v>131.30000000000001</v>
      </c>
      <c r="G87" s="127">
        <v>0</v>
      </c>
      <c r="H87" s="127">
        <v>560.21</v>
      </c>
      <c r="I87" s="127">
        <v>1694.25</v>
      </c>
      <c r="J87" s="127">
        <v>2254.46</v>
      </c>
      <c r="K87" s="127">
        <v>2123.16</v>
      </c>
      <c r="L87" s="24">
        <v>42563</v>
      </c>
      <c r="M87" s="24">
        <v>42615</v>
      </c>
      <c r="N87" s="22">
        <v>4071</v>
      </c>
      <c r="O87" s="22" t="s">
        <v>985</v>
      </c>
      <c r="P87" s="22" t="s">
        <v>1169</v>
      </c>
    </row>
    <row r="88" spans="1:16" ht="45" x14ac:dyDescent="0.25">
      <c r="A88" s="22" t="s">
        <v>980</v>
      </c>
      <c r="B88" s="22" t="s">
        <v>604</v>
      </c>
      <c r="C88" s="22" t="s">
        <v>75</v>
      </c>
      <c r="D88" s="127">
        <v>0</v>
      </c>
      <c r="E88" s="127">
        <v>0</v>
      </c>
      <c r="F88" s="127">
        <v>128.31</v>
      </c>
      <c r="G88" s="127">
        <v>0</v>
      </c>
      <c r="H88" s="127">
        <v>560.21</v>
      </c>
      <c r="I88" s="127">
        <v>1132.1600000000001</v>
      </c>
      <c r="J88" s="127">
        <v>1692.37</v>
      </c>
      <c r="K88" s="127">
        <v>1564.06</v>
      </c>
      <c r="L88" s="24">
        <v>42563</v>
      </c>
      <c r="M88" s="24">
        <v>42615</v>
      </c>
      <c r="N88" s="22">
        <v>4076</v>
      </c>
      <c r="O88" s="22" t="s">
        <v>985</v>
      </c>
      <c r="P88" s="22" t="s">
        <v>1170</v>
      </c>
    </row>
    <row r="89" spans="1:16" ht="45" x14ac:dyDescent="0.25">
      <c r="A89" s="22" t="s">
        <v>980</v>
      </c>
      <c r="B89" s="22" t="s">
        <v>598</v>
      </c>
      <c r="C89" s="22" t="s">
        <v>75</v>
      </c>
      <c r="D89" s="127">
        <v>574.37</v>
      </c>
      <c r="E89" s="127">
        <v>574.37</v>
      </c>
      <c r="F89" s="127">
        <v>136.87</v>
      </c>
      <c r="G89" s="127">
        <v>1148.74</v>
      </c>
      <c r="H89" s="127">
        <v>560.21</v>
      </c>
      <c r="I89" s="127">
        <v>1220.08</v>
      </c>
      <c r="J89" s="127">
        <v>2929.03</v>
      </c>
      <c r="K89" s="127">
        <v>2792.16</v>
      </c>
      <c r="L89" s="24">
        <v>42569</v>
      </c>
      <c r="M89" s="24">
        <v>42615</v>
      </c>
      <c r="N89" s="22">
        <v>4067</v>
      </c>
      <c r="O89" s="22" t="s">
        <v>986</v>
      </c>
      <c r="P89" s="22" t="s">
        <v>1171</v>
      </c>
    </row>
    <row r="90" spans="1:16" ht="30" x14ac:dyDescent="0.25">
      <c r="A90" s="22" t="s">
        <v>980</v>
      </c>
      <c r="B90" s="22" t="s">
        <v>842</v>
      </c>
      <c r="C90" s="22" t="s">
        <v>75</v>
      </c>
      <c r="D90" s="127">
        <v>0</v>
      </c>
      <c r="E90" s="127">
        <v>0</v>
      </c>
      <c r="F90" s="127">
        <v>57.8</v>
      </c>
      <c r="G90" s="127">
        <v>0</v>
      </c>
      <c r="H90" s="127">
        <v>560.21</v>
      </c>
      <c r="I90" s="127">
        <v>400</v>
      </c>
      <c r="J90" s="127">
        <v>960.21</v>
      </c>
      <c r="K90" s="127">
        <v>902.41</v>
      </c>
      <c r="L90" s="24">
        <v>42580</v>
      </c>
      <c r="M90" s="24">
        <v>42684</v>
      </c>
      <c r="N90" s="22">
        <v>4111</v>
      </c>
      <c r="O90" s="22" t="s">
        <v>987</v>
      </c>
      <c r="P90" s="22" t="s">
        <v>1028</v>
      </c>
    </row>
    <row r="91" spans="1:16" ht="30" x14ac:dyDescent="0.25">
      <c r="A91" s="22" t="s">
        <v>980</v>
      </c>
      <c r="B91" s="22" t="s">
        <v>840</v>
      </c>
      <c r="C91" s="22" t="s">
        <v>75</v>
      </c>
      <c r="D91" s="127">
        <v>6520.33</v>
      </c>
      <c r="E91" s="127">
        <v>0</v>
      </c>
      <c r="F91" s="127">
        <v>0</v>
      </c>
      <c r="G91" s="127">
        <v>6520.33</v>
      </c>
      <c r="H91" s="127">
        <v>560.21</v>
      </c>
      <c r="I91" s="127">
        <v>0</v>
      </c>
      <c r="J91" s="127">
        <v>7080.54</v>
      </c>
      <c r="K91" s="127">
        <v>7080.54</v>
      </c>
      <c r="L91" s="24">
        <v>42580</v>
      </c>
      <c r="M91" s="24">
        <v>42684</v>
      </c>
      <c r="N91" s="22" t="s">
        <v>963</v>
      </c>
      <c r="O91" s="22" t="s">
        <v>988</v>
      </c>
      <c r="P91" s="22" t="s">
        <v>1027</v>
      </c>
    </row>
    <row r="92" spans="1:16" ht="30" x14ac:dyDescent="0.25">
      <c r="A92" s="22" t="s">
        <v>980</v>
      </c>
      <c r="B92" s="22" t="s">
        <v>593</v>
      </c>
      <c r="C92" s="22" t="s">
        <v>75</v>
      </c>
      <c r="D92" s="127">
        <v>0</v>
      </c>
      <c r="E92" s="127">
        <v>0</v>
      </c>
      <c r="F92" s="127">
        <v>0</v>
      </c>
      <c r="G92" s="127">
        <v>0</v>
      </c>
      <c r="H92" s="127">
        <v>560.21</v>
      </c>
      <c r="I92" s="127">
        <v>96.89</v>
      </c>
      <c r="J92" s="127">
        <v>657.1</v>
      </c>
      <c r="K92" s="127">
        <v>657.1</v>
      </c>
      <c r="L92" s="24">
        <v>42580</v>
      </c>
      <c r="M92" s="24">
        <v>42684</v>
      </c>
      <c r="N92" s="22" t="s">
        <v>963</v>
      </c>
      <c r="O92" s="22" t="s">
        <v>988</v>
      </c>
      <c r="P92" s="22" t="s">
        <v>1026</v>
      </c>
    </row>
    <row r="93" spans="1:16" ht="45" x14ac:dyDescent="0.25">
      <c r="A93" s="22" t="s">
        <v>980</v>
      </c>
      <c r="B93" s="22" t="s">
        <v>831</v>
      </c>
      <c r="C93" s="22" t="s">
        <v>75</v>
      </c>
      <c r="D93" s="127">
        <v>5622.12</v>
      </c>
      <c r="E93" s="127">
        <v>0</v>
      </c>
      <c r="F93" s="127">
        <v>0</v>
      </c>
      <c r="G93" s="127">
        <v>5622.12</v>
      </c>
      <c r="H93" s="127">
        <v>560.21</v>
      </c>
      <c r="I93" s="127">
        <v>0</v>
      </c>
      <c r="J93" s="127">
        <v>6182.33</v>
      </c>
      <c r="K93" s="127">
        <v>6182.33</v>
      </c>
      <c r="L93" s="24">
        <v>42606</v>
      </c>
      <c r="M93" s="24">
        <v>42684</v>
      </c>
      <c r="N93" s="22" t="s">
        <v>963</v>
      </c>
      <c r="O93" s="22" t="s">
        <v>988</v>
      </c>
      <c r="P93" s="22" t="s">
        <v>1187</v>
      </c>
    </row>
    <row r="94" spans="1:16" ht="30" x14ac:dyDescent="0.25">
      <c r="A94" s="22" t="s">
        <v>980</v>
      </c>
      <c r="B94" s="22" t="s">
        <v>833</v>
      </c>
      <c r="C94" s="22" t="s">
        <v>75</v>
      </c>
      <c r="D94" s="127">
        <v>0</v>
      </c>
      <c r="E94" s="127">
        <v>0</v>
      </c>
      <c r="F94" s="127">
        <v>0</v>
      </c>
      <c r="G94" s="127">
        <v>0</v>
      </c>
      <c r="H94" s="127">
        <v>560.21</v>
      </c>
      <c r="I94" s="127">
        <v>1001</v>
      </c>
      <c r="J94" s="127">
        <v>1561.21</v>
      </c>
      <c r="K94" s="127">
        <v>1561.21</v>
      </c>
      <c r="L94" s="24">
        <v>42645</v>
      </c>
      <c r="M94" s="22" t="s">
        <v>570</v>
      </c>
      <c r="N94" s="22" t="s">
        <v>963</v>
      </c>
      <c r="O94" s="22"/>
      <c r="P94" s="22" t="s">
        <v>1186</v>
      </c>
    </row>
    <row r="95" spans="1:16" ht="30" x14ac:dyDescent="0.25">
      <c r="A95" s="22" t="s">
        <v>980</v>
      </c>
      <c r="B95" s="22" t="s">
        <v>589</v>
      </c>
      <c r="C95" s="22" t="s">
        <v>75</v>
      </c>
      <c r="D95" s="127">
        <v>2783.31</v>
      </c>
      <c r="E95" s="127">
        <v>383.51</v>
      </c>
      <c r="F95" s="127">
        <v>0</v>
      </c>
      <c r="G95" s="127">
        <v>3166.82</v>
      </c>
      <c r="H95" s="127">
        <v>560.21</v>
      </c>
      <c r="I95" s="127">
        <v>442.71</v>
      </c>
      <c r="J95" s="127">
        <v>4169.74</v>
      </c>
      <c r="K95" s="127">
        <v>3090.24</v>
      </c>
      <c r="L95" s="24">
        <v>42706</v>
      </c>
      <c r="M95" s="22" t="s">
        <v>570</v>
      </c>
      <c r="N95" s="22" t="s">
        <v>989</v>
      </c>
      <c r="O95" s="22"/>
      <c r="P95" s="22" t="s">
        <v>1124</v>
      </c>
    </row>
    <row r="96" spans="1:16" ht="45" x14ac:dyDescent="0.25">
      <c r="A96" s="22" t="s">
        <v>990</v>
      </c>
      <c r="B96" s="22" t="s">
        <v>991</v>
      </c>
      <c r="C96" s="22" t="s">
        <v>1057</v>
      </c>
      <c r="D96" s="127">
        <v>0</v>
      </c>
      <c r="E96" s="127">
        <v>0</v>
      </c>
      <c r="F96" s="127">
        <v>75.5</v>
      </c>
      <c r="G96" s="127">
        <v>0</v>
      </c>
      <c r="H96" s="127">
        <v>560.21</v>
      </c>
      <c r="I96" s="127">
        <v>629.1</v>
      </c>
      <c r="J96" s="127">
        <v>1189.31</v>
      </c>
      <c r="K96" s="127">
        <v>1113.81</v>
      </c>
      <c r="L96" s="24">
        <v>42524</v>
      </c>
      <c r="M96" s="24">
        <v>42545</v>
      </c>
      <c r="N96" s="22">
        <v>3997</v>
      </c>
      <c r="O96" s="22" t="s">
        <v>992</v>
      </c>
      <c r="P96" s="22" t="s">
        <v>1025</v>
      </c>
    </row>
    <row r="97" spans="1:16" ht="30" x14ac:dyDescent="0.25">
      <c r="A97" s="22" t="s">
        <v>990</v>
      </c>
      <c r="B97" s="22" t="s">
        <v>694</v>
      </c>
      <c r="C97" s="22" t="s">
        <v>1057</v>
      </c>
      <c r="D97" s="127">
        <v>0</v>
      </c>
      <c r="E97" s="127">
        <v>0</v>
      </c>
      <c r="F97" s="127">
        <v>101.02</v>
      </c>
      <c r="G97" s="127">
        <v>0</v>
      </c>
      <c r="H97" s="127">
        <v>560.21</v>
      </c>
      <c r="I97" s="127">
        <v>805.63</v>
      </c>
      <c r="J97" s="127">
        <v>1365.84</v>
      </c>
      <c r="K97" s="127">
        <v>1264.82</v>
      </c>
      <c r="L97" s="24">
        <v>42524</v>
      </c>
      <c r="M97" s="24">
        <v>42545</v>
      </c>
      <c r="N97" s="22">
        <v>4000</v>
      </c>
      <c r="O97" s="22" t="s">
        <v>993</v>
      </c>
      <c r="P97" s="22" t="s">
        <v>1024</v>
      </c>
    </row>
    <row r="98" spans="1:16" ht="30" x14ac:dyDescent="0.25">
      <c r="A98" s="22" t="s">
        <v>990</v>
      </c>
      <c r="B98" s="22" t="s">
        <v>692</v>
      </c>
      <c r="C98" s="22" t="s">
        <v>1057</v>
      </c>
      <c r="D98" s="127">
        <v>0</v>
      </c>
      <c r="E98" s="127">
        <v>0</v>
      </c>
      <c r="F98" s="127">
        <v>72.819999999999993</v>
      </c>
      <c r="G98" s="127">
        <v>0</v>
      </c>
      <c r="H98" s="127">
        <v>560.21</v>
      </c>
      <c r="I98" s="127">
        <v>610.34</v>
      </c>
      <c r="J98" s="127">
        <v>1170.55</v>
      </c>
      <c r="K98" s="127">
        <v>1097.73</v>
      </c>
      <c r="L98" s="24">
        <v>42527</v>
      </c>
      <c r="M98" s="24">
        <v>42545</v>
      </c>
      <c r="N98" s="22">
        <v>4009</v>
      </c>
      <c r="O98" s="22" t="s">
        <v>993</v>
      </c>
      <c r="P98" s="22" t="s">
        <v>1023</v>
      </c>
    </row>
    <row r="99" spans="1:16" ht="30" x14ac:dyDescent="0.25">
      <c r="A99" s="22" t="s">
        <v>990</v>
      </c>
      <c r="B99" s="22" t="s">
        <v>690</v>
      </c>
      <c r="C99" s="22" t="s">
        <v>1057</v>
      </c>
      <c r="D99" s="127">
        <v>0</v>
      </c>
      <c r="E99" s="127">
        <v>0</v>
      </c>
      <c r="F99" s="127">
        <v>79.28</v>
      </c>
      <c r="G99" s="127">
        <v>0</v>
      </c>
      <c r="H99" s="127">
        <v>560.21</v>
      </c>
      <c r="I99" s="127">
        <v>669.7</v>
      </c>
      <c r="J99" s="127">
        <v>1229.9100000000001</v>
      </c>
      <c r="K99" s="127">
        <v>1150.6300000000001</v>
      </c>
      <c r="L99" s="24">
        <v>42527</v>
      </c>
      <c r="M99" s="24">
        <v>42545</v>
      </c>
      <c r="N99" s="22">
        <v>4018</v>
      </c>
      <c r="O99" s="22" t="s">
        <v>993</v>
      </c>
      <c r="P99" s="22" t="s">
        <v>1022</v>
      </c>
    </row>
    <row r="100" spans="1:16" ht="30" x14ac:dyDescent="0.25">
      <c r="A100" s="22" t="s">
        <v>990</v>
      </c>
      <c r="B100" s="22" t="s">
        <v>684</v>
      </c>
      <c r="C100" s="22" t="s">
        <v>1057</v>
      </c>
      <c r="D100" s="127">
        <v>0</v>
      </c>
      <c r="E100" s="127">
        <v>0</v>
      </c>
      <c r="F100" s="127">
        <v>138.38</v>
      </c>
      <c r="G100" s="127">
        <v>0</v>
      </c>
      <c r="H100" s="127">
        <v>560.21</v>
      </c>
      <c r="I100" s="127">
        <v>1055.6400000000001</v>
      </c>
      <c r="J100" s="127">
        <v>1615.85</v>
      </c>
      <c r="K100" s="127">
        <v>917.26</v>
      </c>
      <c r="L100" s="24">
        <v>42580</v>
      </c>
      <c r="M100" s="24">
        <v>42614</v>
      </c>
      <c r="N100" s="22">
        <v>4118</v>
      </c>
      <c r="O100" s="22" t="s">
        <v>994</v>
      </c>
      <c r="P100" s="22" t="s">
        <v>1021</v>
      </c>
    </row>
    <row r="101" spans="1:16" ht="30" x14ac:dyDescent="0.25">
      <c r="A101" s="22" t="s">
        <v>990</v>
      </c>
      <c r="B101" s="22" t="s">
        <v>677</v>
      </c>
      <c r="C101" s="22" t="s">
        <v>1057</v>
      </c>
      <c r="D101" s="127">
        <v>0</v>
      </c>
      <c r="E101" s="127">
        <v>0</v>
      </c>
      <c r="F101" s="127">
        <v>186.34</v>
      </c>
      <c r="G101" s="127">
        <v>0</v>
      </c>
      <c r="H101" s="127">
        <v>560.21</v>
      </c>
      <c r="I101" s="127">
        <v>1388.35</v>
      </c>
      <c r="J101" s="127">
        <v>1948.56</v>
      </c>
      <c r="K101" s="127">
        <v>1762.22</v>
      </c>
      <c r="L101" s="24">
        <v>42580</v>
      </c>
      <c r="M101" s="24">
        <v>42614</v>
      </c>
      <c r="N101" s="22">
        <v>4124</v>
      </c>
      <c r="O101" s="22" t="s">
        <v>995</v>
      </c>
      <c r="P101" s="22" t="s">
        <v>1020</v>
      </c>
    </row>
    <row r="102" spans="1:16" ht="30" x14ac:dyDescent="0.25">
      <c r="A102" s="22" t="s">
        <v>990</v>
      </c>
      <c r="B102" s="22" t="s">
        <v>679</v>
      </c>
      <c r="C102" s="22" t="s">
        <v>1057</v>
      </c>
      <c r="D102" s="127">
        <v>0</v>
      </c>
      <c r="E102" s="127">
        <v>0</v>
      </c>
      <c r="F102" s="127">
        <v>91.18</v>
      </c>
      <c r="G102" s="127">
        <v>0</v>
      </c>
      <c r="H102" s="127">
        <v>560.21</v>
      </c>
      <c r="I102" s="127">
        <v>631.1</v>
      </c>
      <c r="J102" s="127">
        <v>1191.31</v>
      </c>
      <c r="K102" s="127">
        <v>1100.1300000000001</v>
      </c>
      <c r="L102" s="24">
        <v>42580</v>
      </c>
      <c r="M102" s="24">
        <v>42614</v>
      </c>
      <c r="N102" s="22">
        <v>4103</v>
      </c>
      <c r="O102" s="22" t="s">
        <v>995</v>
      </c>
      <c r="P102" s="22" t="s">
        <v>1019</v>
      </c>
    </row>
    <row r="103" spans="1:16" ht="30" x14ac:dyDescent="0.25">
      <c r="A103" s="22" t="s">
        <v>990</v>
      </c>
      <c r="B103" s="22" t="s">
        <v>675</v>
      </c>
      <c r="C103" s="22" t="s">
        <v>1057</v>
      </c>
      <c r="D103" s="127">
        <v>0</v>
      </c>
      <c r="E103" s="127">
        <v>0</v>
      </c>
      <c r="F103" s="127">
        <v>0</v>
      </c>
      <c r="G103" s="127">
        <v>0</v>
      </c>
      <c r="H103" s="127">
        <v>560.21</v>
      </c>
      <c r="I103" s="127">
        <v>378.24</v>
      </c>
      <c r="J103" s="127">
        <v>938.45</v>
      </c>
      <c r="K103" s="127">
        <v>938.45</v>
      </c>
      <c r="L103" s="24">
        <v>42685</v>
      </c>
      <c r="M103" s="22" t="s">
        <v>570</v>
      </c>
      <c r="N103" s="22" t="s">
        <v>996</v>
      </c>
      <c r="O103" s="22"/>
      <c r="P103" s="22" t="s">
        <v>1188</v>
      </c>
    </row>
    <row r="104" spans="1:16" x14ac:dyDescent="0.25">
      <c r="A104" s="22" t="s">
        <v>997</v>
      </c>
      <c r="B104" s="22" t="s">
        <v>965</v>
      </c>
      <c r="C104" s="22" t="s">
        <v>1121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7">
        <v>169.29</v>
      </c>
      <c r="J104" s="127">
        <v>169.29</v>
      </c>
      <c r="K104" s="127">
        <v>169.29</v>
      </c>
      <c r="L104" s="24">
        <v>42492</v>
      </c>
      <c r="M104" s="24">
        <v>42548</v>
      </c>
      <c r="N104" s="22" t="s">
        <v>963</v>
      </c>
      <c r="O104" s="22">
        <v>802710</v>
      </c>
      <c r="P104" s="22" t="s">
        <v>1018</v>
      </c>
    </row>
    <row r="105" spans="1:16" ht="45" x14ac:dyDescent="0.25">
      <c r="A105" s="22" t="s">
        <v>997</v>
      </c>
      <c r="B105" s="22" t="s">
        <v>998</v>
      </c>
      <c r="C105" s="22" t="s">
        <v>1149</v>
      </c>
      <c r="D105" s="127">
        <v>743.04</v>
      </c>
      <c r="E105" s="127">
        <v>743.04</v>
      </c>
      <c r="F105" s="127">
        <v>163.04</v>
      </c>
      <c r="G105" s="127">
        <v>1486.08</v>
      </c>
      <c r="H105" s="127">
        <v>560.21</v>
      </c>
      <c r="I105" s="127">
        <v>1128.43</v>
      </c>
      <c r="J105" s="127">
        <v>3174.72</v>
      </c>
      <c r="K105" s="127">
        <v>3011.68</v>
      </c>
      <c r="L105" s="24">
        <v>42580</v>
      </c>
      <c r="M105" s="24">
        <v>42614</v>
      </c>
      <c r="N105" s="22">
        <v>4121</v>
      </c>
      <c r="O105" s="22" t="s">
        <v>999</v>
      </c>
      <c r="P105" s="22" t="s">
        <v>1172</v>
      </c>
    </row>
    <row r="106" spans="1:16" ht="135" x14ac:dyDescent="0.25">
      <c r="A106" s="22" t="s">
        <v>997</v>
      </c>
      <c r="B106" s="22" t="s">
        <v>415</v>
      </c>
      <c r="C106" s="22" t="s">
        <v>1149</v>
      </c>
      <c r="D106" s="127">
        <v>346.16</v>
      </c>
      <c r="E106" s="127">
        <v>346.16</v>
      </c>
      <c r="F106" s="127">
        <v>135.46</v>
      </c>
      <c r="G106" s="127">
        <v>692.32</v>
      </c>
      <c r="H106" s="127">
        <v>560.21</v>
      </c>
      <c r="I106" s="127">
        <v>937.66</v>
      </c>
      <c r="J106" s="127">
        <v>2190.19</v>
      </c>
      <c r="K106" s="127">
        <v>2054.73</v>
      </c>
      <c r="L106" s="24">
        <v>42580</v>
      </c>
      <c r="M106" s="22" t="s">
        <v>570</v>
      </c>
      <c r="N106" s="22">
        <v>4096</v>
      </c>
      <c r="O106" s="22"/>
      <c r="P106" s="22" t="s">
        <v>1189</v>
      </c>
    </row>
    <row r="107" spans="1:16" ht="45" x14ac:dyDescent="0.25">
      <c r="A107" s="22" t="s">
        <v>1000</v>
      </c>
      <c r="B107" s="22" t="s">
        <v>737</v>
      </c>
      <c r="C107" s="22" t="s">
        <v>901</v>
      </c>
      <c r="D107" s="127">
        <v>2237.54</v>
      </c>
      <c r="E107" s="127">
        <v>1398.47</v>
      </c>
      <c r="F107" s="127">
        <v>133.80000000000001</v>
      </c>
      <c r="G107" s="127">
        <v>3636.01</v>
      </c>
      <c r="H107" s="127">
        <v>560.21</v>
      </c>
      <c r="I107" s="127">
        <v>1016.1</v>
      </c>
      <c r="J107" s="127">
        <v>5212.32</v>
      </c>
      <c r="K107" s="127">
        <v>5078.5200000000004</v>
      </c>
      <c r="L107" s="24">
        <v>42552</v>
      </c>
      <c r="M107" s="24">
        <v>42599</v>
      </c>
      <c r="N107" s="22">
        <v>4051</v>
      </c>
      <c r="O107" s="22" t="s">
        <v>1001</v>
      </c>
      <c r="P107" s="22" t="s">
        <v>1190</v>
      </c>
    </row>
    <row r="108" spans="1:16" ht="45" x14ac:dyDescent="0.25">
      <c r="A108" s="22" t="s">
        <v>1000</v>
      </c>
      <c r="B108" s="22" t="s">
        <v>739</v>
      </c>
      <c r="C108" s="22" t="s">
        <v>901</v>
      </c>
      <c r="D108" s="127">
        <v>4166.78</v>
      </c>
      <c r="E108" s="127">
        <v>1562.54</v>
      </c>
      <c r="F108" s="127">
        <v>136.41999999999999</v>
      </c>
      <c r="G108" s="127">
        <v>5729.32</v>
      </c>
      <c r="H108" s="127">
        <v>560.21</v>
      </c>
      <c r="I108" s="127">
        <v>1034.2</v>
      </c>
      <c r="J108" s="127">
        <v>7323.73</v>
      </c>
      <c r="K108" s="127">
        <v>7187.31</v>
      </c>
      <c r="L108" s="24">
        <v>42552</v>
      </c>
      <c r="M108" s="24">
        <v>42599</v>
      </c>
      <c r="N108" s="22">
        <v>4053</v>
      </c>
      <c r="O108" s="22" t="s">
        <v>1001</v>
      </c>
      <c r="P108" s="22" t="s">
        <v>1173</v>
      </c>
    </row>
    <row r="109" spans="1:16" ht="30" x14ac:dyDescent="0.25">
      <c r="A109" s="22" t="s">
        <v>1000</v>
      </c>
      <c r="B109" s="22" t="s">
        <v>413</v>
      </c>
      <c r="C109" s="22" t="s">
        <v>901</v>
      </c>
      <c r="D109" s="127">
        <v>0</v>
      </c>
      <c r="E109" s="127">
        <v>0</v>
      </c>
      <c r="F109" s="127">
        <v>121.59</v>
      </c>
      <c r="G109" s="127">
        <v>0</v>
      </c>
      <c r="H109" s="127">
        <v>560.21</v>
      </c>
      <c r="I109" s="127">
        <v>841.6</v>
      </c>
      <c r="J109" s="127">
        <v>1401.81</v>
      </c>
      <c r="K109" s="127">
        <v>1280.22</v>
      </c>
      <c r="L109" s="24">
        <v>42580</v>
      </c>
      <c r="M109" s="24">
        <v>42629</v>
      </c>
      <c r="N109" s="22">
        <v>4116</v>
      </c>
      <c r="O109" s="22" t="s">
        <v>1002</v>
      </c>
      <c r="P109" s="22" t="s">
        <v>1017</v>
      </c>
    </row>
    <row r="110" spans="1:16" ht="45" x14ac:dyDescent="0.25">
      <c r="A110" s="22" t="s">
        <v>1015</v>
      </c>
      <c r="B110" s="22" t="s">
        <v>376</v>
      </c>
      <c r="C110" s="22" t="s">
        <v>1059</v>
      </c>
      <c r="D110" s="127">
        <v>1424.37</v>
      </c>
      <c r="E110" s="127">
        <v>256.10000000000002</v>
      </c>
      <c r="F110" s="127">
        <v>0</v>
      </c>
      <c r="G110" s="127">
        <v>1680.47</v>
      </c>
      <c r="H110" s="127">
        <v>560.21</v>
      </c>
      <c r="I110" s="127">
        <v>200</v>
      </c>
      <c r="J110" s="127">
        <v>2440.6799999999998</v>
      </c>
      <c r="K110" s="127">
        <v>2440.6799999999998</v>
      </c>
      <c r="L110" s="24">
        <v>42685</v>
      </c>
      <c r="M110" s="24">
        <v>42725</v>
      </c>
      <c r="N110" s="22" t="s">
        <v>1016</v>
      </c>
      <c r="O110" s="22">
        <v>805539</v>
      </c>
      <c r="P110" s="22" t="s">
        <v>1191</v>
      </c>
    </row>
    <row r="111" spans="1:16" ht="30" x14ac:dyDescent="0.25">
      <c r="A111" s="22" t="s">
        <v>1015</v>
      </c>
      <c r="B111" s="22" t="s">
        <v>411</v>
      </c>
      <c r="C111" s="22" t="s">
        <v>1059</v>
      </c>
      <c r="D111" s="127">
        <v>1528.61</v>
      </c>
      <c r="E111" s="127">
        <v>256.95</v>
      </c>
      <c r="F111" s="127">
        <v>0</v>
      </c>
      <c r="G111" s="127">
        <v>1785.56</v>
      </c>
      <c r="H111" s="127">
        <v>560.21</v>
      </c>
      <c r="I111" s="127">
        <v>200</v>
      </c>
      <c r="J111" s="127">
        <v>2545.77</v>
      </c>
      <c r="K111" s="127">
        <v>2545.77</v>
      </c>
      <c r="L111" s="24">
        <v>42703</v>
      </c>
      <c r="M111" s="22" t="s">
        <v>570</v>
      </c>
      <c r="N111" s="22" t="s">
        <v>1125</v>
      </c>
      <c r="O111" s="22"/>
      <c r="P111" s="22" t="s">
        <v>1192</v>
      </c>
    </row>
    <row r="112" spans="1:16" ht="45" x14ac:dyDescent="0.25">
      <c r="A112" s="22" t="s">
        <v>1015</v>
      </c>
      <c r="B112" s="22" t="s">
        <v>363</v>
      </c>
      <c r="C112" s="22" t="s">
        <v>1059</v>
      </c>
      <c r="D112" s="127">
        <v>1602.25</v>
      </c>
      <c r="E112" s="127">
        <v>1841.67</v>
      </c>
      <c r="F112" s="127">
        <v>0</v>
      </c>
      <c r="G112" s="127">
        <v>3443.92</v>
      </c>
      <c r="H112" s="127">
        <v>560.21</v>
      </c>
      <c r="I112" s="127">
        <v>502.97</v>
      </c>
      <c r="J112" s="127">
        <v>4507.1000000000004</v>
      </c>
      <c r="K112" s="127">
        <v>4507.1000000000004</v>
      </c>
      <c r="L112" s="24">
        <v>42723</v>
      </c>
      <c r="M112" s="22" t="s">
        <v>570</v>
      </c>
      <c r="N112" s="22" t="s">
        <v>1126</v>
      </c>
      <c r="O112" s="22"/>
      <c r="P112" s="22" t="s">
        <v>1174</v>
      </c>
    </row>
    <row r="113" spans="1:16" x14ac:dyDescent="0.25">
      <c r="A113" s="22" t="s">
        <v>1014</v>
      </c>
      <c r="B113" s="22" t="s">
        <v>403</v>
      </c>
      <c r="C113" s="22" t="s">
        <v>379</v>
      </c>
      <c r="D113" s="127">
        <v>6796.89</v>
      </c>
      <c r="E113" s="127">
        <v>620.96</v>
      </c>
      <c r="F113" s="127">
        <v>0</v>
      </c>
      <c r="G113" s="127">
        <v>7417.85</v>
      </c>
      <c r="H113" s="127">
        <v>560.21</v>
      </c>
      <c r="I113" s="127">
        <v>200</v>
      </c>
      <c r="J113" s="127">
        <v>8178.06</v>
      </c>
      <c r="K113" s="127">
        <v>8178.06</v>
      </c>
      <c r="L113" s="24">
        <v>42685</v>
      </c>
      <c r="M113" s="24">
        <v>42724</v>
      </c>
      <c r="N113" s="22" t="s">
        <v>1013</v>
      </c>
      <c r="O113" s="22">
        <v>805494</v>
      </c>
      <c r="P113" s="22" t="s">
        <v>1012</v>
      </c>
    </row>
    <row r="114" spans="1:16" ht="30" x14ac:dyDescent="0.25">
      <c r="A114" s="22" t="s">
        <v>1003</v>
      </c>
      <c r="B114" s="22" t="s">
        <v>635</v>
      </c>
      <c r="C114" s="22" t="s">
        <v>26</v>
      </c>
      <c r="D114" s="127">
        <v>0</v>
      </c>
      <c r="E114" s="127">
        <v>0</v>
      </c>
      <c r="F114" s="127">
        <v>0</v>
      </c>
      <c r="G114" s="127">
        <v>0</v>
      </c>
      <c r="H114" s="127">
        <v>560.21</v>
      </c>
      <c r="I114" s="127">
        <v>200</v>
      </c>
      <c r="J114" s="127">
        <v>760.21</v>
      </c>
      <c r="K114" s="127">
        <v>760.21</v>
      </c>
      <c r="L114" s="24">
        <v>42642</v>
      </c>
      <c r="M114" s="24">
        <v>42677</v>
      </c>
      <c r="N114" s="22" t="s">
        <v>1004</v>
      </c>
      <c r="O114" s="22">
        <v>804664</v>
      </c>
      <c r="P114" s="22" t="s">
        <v>1193</v>
      </c>
    </row>
    <row r="115" spans="1:16" ht="45" x14ac:dyDescent="0.25">
      <c r="A115" s="22" t="s">
        <v>1003</v>
      </c>
      <c r="B115" s="22" t="s">
        <v>426</v>
      </c>
      <c r="C115" s="22" t="s">
        <v>26</v>
      </c>
      <c r="D115" s="127">
        <v>93.33</v>
      </c>
      <c r="E115" s="127">
        <v>46.66</v>
      </c>
      <c r="F115" s="127">
        <v>0</v>
      </c>
      <c r="G115" s="127">
        <v>139.99</v>
      </c>
      <c r="H115" s="127">
        <v>560.21</v>
      </c>
      <c r="I115" s="127">
        <v>497.73</v>
      </c>
      <c r="J115" s="127">
        <v>1197.93</v>
      </c>
      <c r="K115" s="127">
        <v>1197.93</v>
      </c>
      <c r="L115" s="24">
        <v>42646</v>
      </c>
      <c r="M115" s="24">
        <v>42677</v>
      </c>
      <c r="N115" s="22" t="s">
        <v>1005</v>
      </c>
      <c r="O115" s="22">
        <v>804664</v>
      </c>
      <c r="P115" s="22" t="s">
        <v>1175</v>
      </c>
    </row>
    <row r="116" spans="1:16" ht="30" x14ac:dyDescent="0.25">
      <c r="A116" s="22" t="s">
        <v>1003</v>
      </c>
      <c r="B116" s="22" t="s">
        <v>637</v>
      </c>
      <c r="C116" s="22" t="s">
        <v>26</v>
      </c>
      <c r="D116" s="127">
        <v>0</v>
      </c>
      <c r="E116" s="127">
        <v>0</v>
      </c>
      <c r="F116" s="127">
        <v>0</v>
      </c>
      <c r="G116" s="127">
        <v>0</v>
      </c>
      <c r="H116" s="127">
        <v>560.21</v>
      </c>
      <c r="I116" s="127">
        <v>219.31</v>
      </c>
      <c r="J116" s="127">
        <v>779.52</v>
      </c>
      <c r="K116" s="127">
        <v>779.52</v>
      </c>
      <c r="L116" s="24">
        <v>42669</v>
      </c>
      <c r="M116" s="24">
        <v>42724</v>
      </c>
      <c r="N116" s="22" t="s">
        <v>1006</v>
      </c>
      <c r="O116" s="22">
        <v>805493</v>
      </c>
      <c r="P116" s="22" t="s">
        <v>1194</v>
      </c>
    </row>
    <row r="117" spans="1:16" ht="45" x14ac:dyDescent="0.25">
      <c r="A117" s="22" t="s">
        <v>1003</v>
      </c>
      <c r="B117" s="22" t="s">
        <v>1007</v>
      </c>
      <c r="C117" s="22" t="s">
        <v>26</v>
      </c>
      <c r="D117" s="127">
        <v>0</v>
      </c>
      <c r="E117" s="127">
        <v>0</v>
      </c>
      <c r="F117" s="127">
        <v>0</v>
      </c>
      <c r="G117" s="127">
        <v>0</v>
      </c>
      <c r="H117" s="127">
        <v>560.21</v>
      </c>
      <c r="I117" s="127">
        <v>500.23</v>
      </c>
      <c r="J117" s="127">
        <v>1060.44</v>
      </c>
      <c r="K117" s="127">
        <v>1060.44</v>
      </c>
      <c r="L117" s="24">
        <v>42690</v>
      </c>
      <c r="M117" s="24">
        <v>42724</v>
      </c>
      <c r="N117" s="22" t="s">
        <v>1008</v>
      </c>
      <c r="O117" s="22">
        <v>805493</v>
      </c>
      <c r="P117" s="22" t="s">
        <v>1195</v>
      </c>
    </row>
    <row r="118" spans="1:16" ht="30" x14ac:dyDescent="0.25">
      <c r="A118" s="22" t="s">
        <v>1003</v>
      </c>
      <c r="B118" s="22" t="s">
        <v>631</v>
      </c>
      <c r="C118" s="22" t="s">
        <v>26</v>
      </c>
      <c r="D118" s="127">
        <v>0</v>
      </c>
      <c r="E118" s="127">
        <v>0</v>
      </c>
      <c r="F118" s="127">
        <v>0</v>
      </c>
      <c r="G118" s="127">
        <v>0</v>
      </c>
      <c r="H118" s="127">
        <v>560.21</v>
      </c>
      <c r="I118" s="127">
        <v>200</v>
      </c>
      <c r="J118" s="127">
        <v>760.21</v>
      </c>
      <c r="K118" s="127">
        <v>760.21</v>
      </c>
      <c r="L118" s="24">
        <v>42723</v>
      </c>
      <c r="M118" s="22" t="s">
        <v>570</v>
      </c>
      <c r="N118" s="22" t="s">
        <v>1127</v>
      </c>
      <c r="O118" s="22"/>
      <c r="P118" s="22" t="s">
        <v>1196</v>
      </c>
    </row>
    <row r="119" spans="1:16" ht="60" x14ac:dyDescent="0.25">
      <c r="A119" s="22" t="s">
        <v>1003</v>
      </c>
      <c r="B119" s="22" t="s">
        <v>634</v>
      </c>
      <c r="C119" s="22" t="s">
        <v>26</v>
      </c>
      <c r="D119" s="127">
        <v>17.920000000000002</v>
      </c>
      <c r="E119" s="127">
        <v>777.92</v>
      </c>
      <c r="F119" s="127">
        <v>7.0000000000000007E-2</v>
      </c>
      <c r="G119" s="127">
        <v>795.84</v>
      </c>
      <c r="H119" s="127">
        <v>560.21</v>
      </c>
      <c r="I119" s="127">
        <v>381.29</v>
      </c>
      <c r="J119" s="127">
        <v>1737.34</v>
      </c>
      <c r="K119" s="127">
        <v>1736.64</v>
      </c>
      <c r="L119" s="24">
        <v>42723</v>
      </c>
      <c r="M119" s="22" t="s">
        <v>570</v>
      </c>
      <c r="N119" s="22" t="s">
        <v>1128</v>
      </c>
      <c r="O119" s="22"/>
      <c r="P119" s="22" t="s">
        <v>1197</v>
      </c>
    </row>
    <row r="120" spans="1:16" ht="30" x14ac:dyDescent="0.25">
      <c r="A120" s="22" t="s">
        <v>1129</v>
      </c>
      <c r="B120" s="22" t="s">
        <v>586</v>
      </c>
      <c r="C120" s="22" t="s">
        <v>75</v>
      </c>
      <c r="D120" s="127">
        <v>0</v>
      </c>
      <c r="E120" s="127">
        <v>0</v>
      </c>
      <c r="F120" s="127">
        <v>0</v>
      </c>
      <c r="G120" s="127">
        <v>0</v>
      </c>
      <c r="H120" s="127">
        <v>345.71</v>
      </c>
      <c r="I120" s="127">
        <v>649.41</v>
      </c>
      <c r="J120" s="127">
        <v>995.12</v>
      </c>
      <c r="K120" s="127">
        <v>995.12</v>
      </c>
      <c r="L120" s="24">
        <v>42662</v>
      </c>
      <c r="M120" s="22" t="s">
        <v>570</v>
      </c>
      <c r="N120" s="22" t="s">
        <v>963</v>
      </c>
      <c r="O120" s="22"/>
      <c r="P120" s="22" t="s">
        <v>1130</v>
      </c>
    </row>
    <row r="121" spans="1:16" ht="45" x14ac:dyDescent="0.25">
      <c r="A121" s="22" t="s">
        <v>1129</v>
      </c>
      <c r="B121" s="22" t="s">
        <v>580</v>
      </c>
      <c r="C121" s="22" t="s">
        <v>75</v>
      </c>
      <c r="D121" s="127">
        <v>0</v>
      </c>
      <c r="E121" s="127">
        <v>0</v>
      </c>
      <c r="F121" s="127">
        <v>0</v>
      </c>
      <c r="G121" s="127">
        <v>0</v>
      </c>
      <c r="H121" s="127">
        <v>560.21</v>
      </c>
      <c r="I121" s="127">
        <v>486.57</v>
      </c>
      <c r="J121" s="127">
        <v>1046.78</v>
      </c>
      <c r="K121" s="127">
        <v>1046.78</v>
      </c>
      <c r="L121" s="24">
        <v>42669</v>
      </c>
      <c r="M121" s="22" t="s">
        <v>570</v>
      </c>
      <c r="N121" s="22" t="s">
        <v>1131</v>
      </c>
      <c r="O121" s="22"/>
      <c r="P121" s="22" t="s">
        <v>1132</v>
      </c>
    </row>
    <row r="122" spans="1:16" ht="30" x14ac:dyDescent="0.25">
      <c r="A122" s="22" t="s">
        <v>1129</v>
      </c>
      <c r="B122" s="22" t="s">
        <v>577</v>
      </c>
      <c r="C122" s="22" t="s">
        <v>75</v>
      </c>
      <c r="D122" s="127">
        <v>4265.05</v>
      </c>
      <c r="E122" s="127">
        <v>521.29</v>
      </c>
      <c r="F122" s="127">
        <v>0</v>
      </c>
      <c r="G122" s="127">
        <v>4786.34</v>
      </c>
      <c r="H122" s="127">
        <v>560.21</v>
      </c>
      <c r="I122" s="127">
        <v>631.97</v>
      </c>
      <c r="J122" s="127">
        <v>5978.52</v>
      </c>
      <c r="K122" s="127">
        <v>5978.52</v>
      </c>
      <c r="L122" s="24">
        <v>42696</v>
      </c>
      <c r="M122" s="22" t="s">
        <v>570</v>
      </c>
      <c r="N122" s="22" t="s">
        <v>1133</v>
      </c>
      <c r="O122" s="22"/>
      <c r="P122" s="22" t="s">
        <v>1198</v>
      </c>
    </row>
    <row r="123" spans="1:16" ht="45" x14ac:dyDescent="0.25">
      <c r="A123" s="22" t="s">
        <v>1129</v>
      </c>
      <c r="B123" s="22" t="s">
        <v>589</v>
      </c>
      <c r="C123" s="22" t="s">
        <v>75</v>
      </c>
      <c r="D123" s="127">
        <v>2783.31</v>
      </c>
      <c r="E123" s="127">
        <v>383.51</v>
      </c>
      <c r="F123" s="127">
        <v>1079.5</v>
      </c>
      <c r="G123" s="127">
        <v>3166.82</v>
      </c>
      <c r="H123" s="127">
        <v>560.21</v>
      </c>
      <c r="I123" s="127">
        <v>442.71</v>
      </c>
      <c r="J123" s="127">
        <v>4169.74</v>
      </c>
      <c r="K123" s="127">
        <v>3090.24</v>
      </c>
      <c r="L123" s="24">
        <v>42706</v>
      </c>
      <c r="M123" s="24">
        <v>42710</v>
      </c>
      <c r="N123" s="22" t="s">
        <v>989</v>
      </c>
      <c r="O123" s="22">
        <v>805314</v>
      </c>
      <c r="P123" s="22" t="s">
        <v>1176</v>
      </c>
    </row>
    <row r="124" spans="1:16" ht="45" x14ac:dyDescent="0.25">
      <c r="A124" s="22" t="s">
        <v>1129</v>
      </c>
      <c r="B124" s="22" t="s">
        <v>1134</v>
      </c>
      <c r="C124" s="22" t="s">
        <v>75</v>
      </c>
      <c r="D124" s="127">
        <v>2522.3000000000002</v>
      </c>
      <c r="E124" s="127">
        <v>2992.44</v>
      </c>
      <c r="F124" s="127">
        <v>0</v>
      </c>
      <c r="G124" s="127">
        <v>5514.74</v>
      </c>
      <c r="H124" s="127">
        <v>560.21</v>
      </c>
      <c r="I124" s="127">
        <v>1904.58</v>
      </c>
      <c r="J124" s="127">
        <v>7979.53</v>
      </c>
      <c r="K124" s="127">
        <v>7979.53</v>
      </c>
      <c r="L124" s="24">
        <v>42723</v>
      </c>
      <c r="M124" s="22" t="s">
        <v>570</v>
      </c>
      <c r="N124" s="22" t="s">
        <v>1135</v>
      </c>
      <c r="O124" s="22"/>
      <c r="P124" s="22" t="s">
        <v>1199</v>
      </c>
    </row>
    <row r="125" spans="1:16" ht="45" x14ac:dyDescent="0.25">
      <c r="A125" s="22" t="s">
        <v>1129</v>
      </c>
      <c r="B125" s="22" t="s">
        <v>401</v>
      </c>
      <c r="C125" s="22" t="s">
        <v>75</v>
      </c>
      <c r="D125" s="127">
        <v>275.02</v>
      </c>
      <c r="E125" s="127">
        <v>68.75</v>
      </c>
      <c r="F125" s="127">
        <v>0</v>
      </c>
      <c r="G125" s="127">
        <v>343.77</v>
      </c>
      <c r="H125" s="127">
        <v>560.21</v>
      </c>
      <c r="I125" s="127">
        <v>355.76</v>
      </c>
      <c r="J125" s="127">
        <v>1259.74</v>
      </c>
      <c r="K125" s="127">
        <v>0</v>
      </c>
      <c r="L125" s="24">
        <v>42723</v>
      </c>
      <c r="M125" s="22" t="s">
        <v>570</v>
      </c>
      <c r="N125" s="22" t="s">
        <v>1136</v>
      </c>
      <c r="O125" s="22"/>
      <c r="P125" s="22" t="s">
        <v>1200</v>
      </c>
    </row>
    <row r="126" spans="1:16" ht="45" x14ac:dyDescent="0.25">
      <c r="A126" s="22" t="s">
        <v>1129</v>
      </c>
      <c r="B126" s="22" t="s">
        <v>1137</v>
      </c>
      <c r="C126" s="22" t="s">
        <v>75</v>
      </c>
      <c r="D126" s="127">
        <v>4812.3500000000004</v>
      </c>
      <c r="E126" s="127">
        <v>7990.67</v>
      </c>
      <c r="F126" s="127">
        <v>0</v>
      </c>
      <c r="G126" s="127">
        <v>12803.02</v>
      </c>
      <c r="H126" s="127">
        <v>560.21</v>
      </c>
      <c r="I126" s="127">
        <v>2130.1999999999998</v>
      </c>
      <c r="J126" s="127">
        <v>15493.43</v>
      </c>
      <c r="K126" s="127">
        <v>0</v>
      </c>
      <c r="L126" s="24">
        <v>42723</v>
      </c>
      <c r="M126" s="22" t="s">
        <v>570</v>
      </c>
      <c r="N126" s="22" t="s">
        <v>1138</v>
      </c>
      <c r="O126" s="22"/>
      <c r="P126" s="22" t="s">
        <v>1201</v>
      </c>
    </row>
    <row r="127" spans="1:16" ht="45" x14ac:dyDescent="0.25">
      <c r="A127" s="22" t="s">
        <v>1129</v>
      </c>
      <c r="B127" s="22" t="s">
        <v>579</v>
      </c>
      <c r="C127" s="22" t="s">
        <v>75</v>
      </c>
      <c r="D127" s="127">
        <v>84.92</v>
      </c>
      <c r="E127" s="127">
        <v>2156.9</v>
      </c>
      <c r="F127" s="127">
        <v>0</v>
      </c>
      <c r="G127" s="127">
        <v>2241.8200000000002</v>
      </c>
      <c r="H127" s="127">
        <v>560.21</v>
      </c>
      <c r="I127" s="127">
        <v>526.08000000000004</v>
      </c>
      <c r="J127" s="127">
        <v>3328.11</v>
      </c>
      <c r="K127" s="127">
        <v>0</v>
      </c>
      <c r="L127" s="24">
        <v>42723</v>
      </c>
      <c r="M127" s="22" t="s">
        <v>570</v>
      </c>
      <c r="N127" s="22" t="s">
        <v>1139</v>
      </c>
      <c r="O127" s="22"/>
      <c r="P127" s="22" t="s">
        <v>1202</v>
      </c>
    </row>
    <row r="128" spans="1:16" x14ac:dyDescent="0.25">
      <c r="A128" s="22" t="s">
        <v>1129</v>
      </c>
      <c r="B128" s="22" t="s">
        <v>831</v>
      </c>
      <c r="C128" s="22" t="s">
        <v>75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1272.25</v>
      </c>
      <c r="J128" s="127">
        <v>1272.25</v>
      </c>
      <c r="K128" s="127">
        <v>1272.25</v>
      </c>
      <c r="L128" s="24">
        <v>42723</v>
      </c>
      <c r="M128" s="22" t="s">
        <v>570</v>
      </c>
      <c r="N128" s="22"/>
      <c r="O128" s="22"/>
      <c r="P128" s="22" t="s">
        <v>1140</v>
      </c>
    </row>
    <row r="129" spans="1:16" ht="45" x14ac:dyDescent="0.25">
      <c r="A129" s="22" t="s">
        <v>1129</v>
      </c>
      <c r="B129" s="22" t="s">
        <v>574</v>
      </c>
      <c r="C129" s="22" t="s">
        <v>75</v>
      </c>
      <c r="D129" s="127">
        <v>0</v>
      </c>
      <c r="E129" s="127">
        <v>0</v>
      </c>
      <c r="F129" s="127">
        <v>0</v>
      </c>
      <c r="G129" s="127">
        <v>0</v>
      </c>
      <c r="H129" s="127">
        <v>560.21</v>
      </c>
      <c r="I129" s="127">
        <v>814.87</v>
      </c>
      <c r="J129" s="127">
        <v>1375.08</v>
      </c>
      <c r="K129" s="127">
        <v>1375.08</v>
      </c>
      <c r="L129" s="24">
        <v>42723</v>
      </c>
      <c r="M129" s="22" t="s">
        <v>570</v>
      </c>
      <c r="N129" s="22" t="s">
        <v>1141</v>
      </c>
      <c r="O129" s="22"/>
      <c r="P129" s="22" t="s">
        <v>1203</v>
      </c>
    </row>
    <row r="130" spans="1:16" ht="45" x14ac:dyDescent="0.25">
      <c r="A130" s="22" t="s">
        <v>1129</v>
      </c>
      <c r="B130" s="22" t="s">
        <v>584</v>
      </c>
      <c r="C130" s="22" t="s">
        <v>75</v>
      </c>
      <c r="D130" s="127">
        <v>903.9</v>
      </c>
      <c r="E130" s="127">
        <v>1517.22</v>
      </c>
      <c r="F130" s="127">
        <v>0</v>
      </c>
      <c r="G130" s="127">
        <v>2421.12</v>
      </c>
      <c r="H130" s="127">
        <v>560.21</v>
      </c>
      <c r="I130" s="127">
        <v>1557.33</v>
      </c>
      <c r="J130" s="127">
        <v>4538.66</v>
      </c>
      <c r="K130" s="127">
        <v>4538.66</v>
      </c>
      <c r="L130" s="24">
        <v>42723</v>
      </c>
      <c r="M130" s="22" t="s">
        <v>570</v>
      </c>
      <c r="N130" s="22" t="s">
        <v>1142</v>
      </c>
      <c r="O130" s="22"/>
      <c r="P130" s="22" t="s">
        <v>1177</v>
      </c>
    </row>
    <row r="131" spans="1:16" ht="30" x14ac:dyDescent="0.25">
      <c r="A131" s="22" t="s">
        <v>1009</v>
      </c>
      <c r="B131" s="22" t="s">
        <v>686</v>
      </c>
      <c r="C131" s="22" t="s">
        <v>1057</v>
      </c>
      <c r="D131" s="127">
        <v>0</v>
      </c>
      <c r="E131" s="127">
        <v>0</v>
      </c>
      <c r="F131" s="127">
        <v>0</v>
      </c>
      <c r="G131" s="127">
        <v>0</v>
      </c>
      <c r="H131" s="127">
        <v>560.21</v>
      </c>
      <c r="I131" s="127">
        <v>297.42</v>
      </c>
      <c r="J131" s="127">
        <v>857.63</v>
      </c>
      <c r="K131" s="127">
        <v>857.63</v>
      </c>
      <c r="L131" s="24">
        <v>42642</v>
      </c>
      <c r="M131" s="24">
        <v>42677</v>
      </c>
      <c r="N131" s="22" t="s">
        <v>1010</v>
      </c>
      <c r="O131" s="22">
        <v>804658</v>
      </c>
      <c r="P131" s="22" t="s">
        <v>1204</v>
      </c>
    </row>
    <row r="132" spans="1:16" ht="45" x14ac:dyDescent="0.25">
      <c r="A132" s="22" t="s">
        <v>1009</v>
      </c>
      <c r="B132" s="22" t="s">
        <v>675</v>
      </c>
      <c r="C132" s="22" t="s">
        <v>1057</v>
      </c>
      <c r="D132" s="127">
        <v>0</v>
      </c>
      <c r="E132" s="127">
        <v>0</v>
      </c>
      <c r="F132" s="127">
        <v>0</v>
      </c>
      <c r="G132" s="127">
        <v>0</v>
      </c>
      <c r="H132" s="127">
        <v>560.21</v>
      </c>
      <c r="I132" s="127">
        <v>378.24</v>
      </c>
      <c r="J132" s="127">
        <v>938.45</v>
      </c>
      <c r="K132" s="127">
        <v>938.45</v>
      </c>
      <c r="L132" s="24">
        <v>42685</v>
      </c>
      <c r="M132" s="24">
        <v>42710</v>
      </c>
      <c r="N132" s="22" t="s">
        <v>996</v>
      </c>
      <c r="O132" s="22">
        <v>805318</v>
      </c>
      <c r="P132" s="22" t="s">
        <v>1205</v>
      </c>
    </row>
    <row r="133" spans="1:16" ht="45" x14ac:dyDescent="0.25">
      <c r="A133" s="22" t="s">
        <v>1009</v>
      </c>
      <c r="B133" s="22" t="s">
        <v>1143</v>
      </c>
      <c r="C133" s="22" t="s">
        <v>1057</v>
      </c>
      <c r="D133" s="127">
        <v>0</v>
      </c>
      <c r="E133" s="127">
        <v>0</v>
      </c>
      <c r="F133" s="127">
        <v>0</v>
      </c>
      <c r="G133" s="127">
        <v>0</v>
      </c>
      <c r="H133" s="127">
        <v>560.21</v>
      </c>
      <c r="I133" s="127">
        <v>462.74</v>
      </c>
      <c r="J133" s="127">
        <v>1022.95</v>
      </c>
      <c r="K133" s="127">
        <v>1022.95</v>
      </c>
      <c r="L133" s="24">
        <v>42723</v>
      </c>
      <c r="M133" s="22" t="s">
        <v>570</v>
      </c>
      <c r="N133" s="22" t="s">
        <v>1144</v>
      </c>
      <c r="O133" s="22"/>
      <c r="P133" s="22" t="s">
        <v>1206</v>
      </c>
    </row>
    <row r="134" spans="1:16" ht="30" x14ac:dyDescent="0.25">
      <c r="A134" s="22" t="s">
        <v>1009</v>
      </c>
      <c r="B134" s="22" t="s">
        <v>673</v>
      </c>
      <c r="C134" s="22" t="s">
        <v>1057</v>
      </c>
      <c r="D134" s="127">
        <v>0</v>
      </c>
      <c r="E134" s="127">
        <v>0</v>
      </c>
      <c r="F134" s="127">
        <v>0</v>
      </c>
      <c r="G134" s="127">
        <v>0</v>
      </c>
      <c r="H134" s="127">
        <v>560.21</v>
      </c>
      <c r="I134" s="127">
        <v>635.54</v>
      </c>
      <c r="J134" s="127">
        <v>1195.75</v>
      </c>
      <c r="K134" s="127">
        <v>1195.75</v>
      </c>
      <c r="L134" s="24">
        <v>42723</v>
      </c>
      <c r="M134" s="22" t="s">
        <v>570</v>
      </c>
      <c r="N134" s="22" t="s">
        <v>1145</v>
      </c>
      <c r="O134" s="22"/>
      <c r="P134" s="22" t="s">
        <v>1207</v>
      </c>
    </row>
    <row r="135" spans="1:16" ht="45" x14ac:dyDescent="0.25">
      <c r="A135" s="22" t="s">
        <v>1146</v>
      </c>
      <c r="B135" s="22" t="s">
        <v>752</v>
      </c>
      <c r="C135" s="22" t="s">
        <v>1150</v>
      </c>
      <c r="D135" s="127">
        <v>187.31</v>
      </c>
      <c r="E135" s="127">
        <v>46.83</v>
      </c>
      <c r="F135" s="127">
        <v>0</v>
      </c>
      <c r="G135" s="127">
        <v>234.14</v>
      </c>
      <c r="H135" s="127">
        <v>560.21</v>
      </c>
      <c r="I135" s="127">
        <v>317.07</v>
      </c>
      <c r="J135" s="127">
        <v>1111.42</v>
      </c>
      <c r="K135" s="127">
        <v>1111.42</v>
      </c>
      <c r="L135" s="24">
        <v>42723</v>
      </c>
      <c r="M135" s="22" t="s">
        <v>570</v>
      </c>
      <c r="N135" s="22" t="s">
        <v>1147</v>
      </c>
      <c r="O135" s="22"/>
      <c r="P135" s="22" t="s">
        <v>1208</v>
      </c>
    </row>
    <row r="136" spans="1:16" ht="45" x14ac:dyDescent="0.25">
      <c r="A136" s="22" t="s">
        <v>1146</v>
      </c>
      <c r="B136" s="22" t="s">
        <v>754</v>
      </c>
      <c r="C136" s="22" t="s">
        <v>1150</v>
      </c>
      <c r="D136" s="127">
        <v>1817.78</v>
      </c>
      <c r="E136" s="127">
        <v>829.54</v>
      </c>
      <c r="F136" s="127">
        <v>0</v>
      </c>
      <c r="G136" s="127">
        <v>2647.32</v>
      </c>
      <c r="H136" s="127">
        <v>560.21</v>
      </c>
      <c r="I136" s="127">
        <v>599.53</v>
      </c>
      <c r="J136" s="127">
        <v>3807.06</v>
      </c>
      <c r="K136" s="127">
        <v>3807.06</v>
      </c>
      <c r="L136" s="24">
        <v>42723</v>
      </c>
      <c r="M136" s="22" t="s">
        <v>570</v>
      </c>
      <c r="N136" s="22" t="s">
        <v>1148</v>
      </c>
      <c r="O136" s="22"/>
      <c r="P136" s="22" t="s">
        <v>1209</v>
      </c>
    </row>
    <row r="137" spans="1:16" x14ac:dyDescent="0.25">
      <c r="A137" s="25" t="s">
        <v>937</v>
      </c>
      <c r="B137" s="25">
        <v>16</v>
      </c>
      <c r="C137" s="51"/>
      <c r="D137" s="128"/>
      <c r="E137" s="128"/>
      <c r="F137" s="128"/>
      <c r="G137" s="128"/>
      <c r="H137" s="128">
        <f>SUM(H2:H136)</f>
        <v>85116.770000000179</v>
      </c>
      <c r="I137" s="128">
        <f>SUM(I2:I136)</f>
        <v>122952.67000000003</v>
      </c>
      <c r="J137" s="128">
        <f>SUM(J2:J136)</f>
        <v>454025.68000000005</v>
      </c>
      <c r="K137" s="128">
        <f>SUM(K2:K136)</f>
        <v>418444.33</v>
      </c>
      <c r="L137" s="51"/>
      <c r="M137" s="51"/>
      <c r="N137" s="51"/>
      <c r="O137" s="51"/>
      <c r="P137" s="51"/>
    </row>
  </sheetData>
  <autoFilter ref="A1:P137"/>
  <pageMargins left="0.11811023622047245" right="0.11811023622047245" top="0.78740157480314965" bottom="0.59055118110236227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opLeftCell="C1" zoomScaleNormal="100" workbookViewId="0">
      <selection activeCell="L47" sqref="L47"/>
    </sheetView>
  </sheetViews>
  <sheetFormatPr defaultColWidth="22.7109375" defaultRowHeight="15" x14ac:dyDescent="0.25"/>
  <cols>
    <col min="1" max="16384" width="22.7109375" style="1"/>
  </cols>
  <sheetData>
    <row r="1" spans="1:13" s="10" customFormat="1" ht="30" x14ac:dyDescent="0.25">
      <c r="A1" s="25" t="s">
        <v>924</v>
      </c>
      <c r="B1" s="25" t="s">
        <v>925</v>
      </c>
      <c r="C1" s="25" t="s">
        <v>926</v>
      </c>
      <c r="D1" s="25" t="s">
        <v>927</v>
      </c>
      <c r="E1" s="25" t="s">
        <v>928</v>
      </c>
      <c r="F1" s="25" t="s">
        <v>938</v>
      </c>
      <c r="G1" s="25" t="s">
        <v>939</v>
      </c>
      <c r="H1" s="25" t="s">
        <v>929</v>
      </c>
      <c r="I1" s="25" t="s">
        <v>940</v>
      </c>
      <c r="J1" s="25" t="s">
        <v>930</v>
      </c>
      <c r="K1" s="25" t="s">
        <v>931</v>
      </c>
      <c r="L1" s="25" t="s">
        <v>932</v>
      </c>
      <c r="M1" s="51" t="s">
        <v>944</v>
      </c>
    </row>
    <row r="2" spans="1:13" ht="30" x14ac:dyDescent="0.25">
      <c r="A2" s="22" t="s">
        <v>622</v>
      </c>
      <c r="B2" s="22" t="s">
        <v>621</v>
      </c>
      <c r="C2" s="24">
        <v>42597</v>
      </c>
      <c r="D2" s="24">
        <v>42538</v>
      </c>
      <c r="E2" s="22" t="s">
        <v>934</v>
      </c>
      <c r="F2" s="22">
        <v>59</v>
      </c>
      <c r="G2" s="22">
        <v>8</v>
      </c>
      <c r="H2" s="22">
        <v>75</v>
      </c>
      <c r="I2" s="22">
        <v>4</v>
      </c>
      <c r="J2" s="22">
        <v>87</v>
      </c>
      <c r="K2" s="22">
        <v>146</v>
      </c>
      <c r="L2" s="24">
        <v>42697</v>
      </c>
      <c r="M2" s="21"/>
    </row>
    <row r="3" spans="1:13" ht="30" x14ac:dyDescent="0.25">
      <c r="A3" s="22" t="s">
        <v>394</v>
      </c>
      <c r="B3" s="22" t="s">
        <v>621</v>
      </c>
      <c r="C3" s="24">
        <v>42473</v>
      </c>
      <c r="D3" s="24">
        <v>41941</v>
      </c>
      <c r="E3" s="22" t="s">
        <v>393</v>
      </c>
      <c r="F3" s="22">
        <v>532</v>
      </c>
      <c r="G3" s="22">
        <v>1</v>
      </c>
      <c r="H3" s="22">
        <v>68</v>
      </c>
      <c r="I3" s="22">
        <v>3</v>
      </c>
      <c r="J3" s="22">
        <v>72</v>
      </c>
      <c r="K3" s="22">
        <v>604</v>
      </c>
      <c r="L3" s="24">
        <v>42557</v>
      </c>
      <c r="M3" s="21"/>
    </row>
    <row r="4" spans="1:13" ht="30" x14ac:dyDescent="0.25">
      <c r="A4" s="22" t="s">
        <v>933</v>
      </c>
      <c r="B4" s="22" t="s">
        <v>621</v>
      </c>
      <c r="C4" s="24">
        <v>42438</v>
      </c>
      <c r="D4" s="24">
        <v>42272</v>
      </c>
      <c r="E4" s="22" t="s">
        <v>393</v>
      </c>
      <c r="F4" s="22">
        <v>166</v>
      </c>
      <c r="G4" s="22">
        <v>2</v>
      </c>
      <c r="H4" s="22">
        <v>44</v>
      </c>
      <c r="I4" s="22">
        <v>3</v>
      </c>
      <c r="J4" s="22">
        <v>49</v>
      </c>
      <c r="K4" s="22">
        <v>215</v>
      </c>
      <c r="L4" s="24">
        <v>42510</v>
      </c>
      <c r="M4" s="21"/>
    </row>
    <row r="5" spans="1:13" ht="30" x14ac:dyDescent="0.25">
      <c r="A5" s="22" t="s">
        <v>417</v>
      </c>
      <c r="B5" s="22" t="s">
        <v>621</v>
      </c>
      <c r="C5" s="24">
        <v>42503</v>
      </c>
      <c r="D5" s="24">
        <v>42331</v>
      </c>
      <c r="E5" s="22" t="s">
        <v>393</v>
      </c>
      <c r="F5" s="22">
        <v>172</v>
      </c>
      <c r="G5" s="22">
        <v>6</v>
      </c>
      <c r="H5" s="22">
        <v>20</v>
      </c>
      <c r="I5" s="22">
        <v>8</v>
      </c>
      <c r="J5" s="22">
        <v>34</v>
      </c>
      <c r="K5" s="22">
        <v>206</v>
      </c>
      <c r="L5" s="24">
        <v>42556</v>
      </c>
      <c r="M5" s="21"/>
    </row>
    <row r="6" spans="1:13" ht="30" x14ac:dyDescent="0.25">
      <c r="A6" s="22" t="s">
        <v>399</v>
      </c>
      <c r="B6" s="22" t="s">
        <v>621</v>
      </c>
      <c r="C6" s="24">
        <v>42506</v>
      </c>
      <c r="D6" s="24">
        <v>42353</v>
      </c>
      <c r="E6" s="22" t="s">
        <v>393</v>
      </c>
      <c r="F6" s="22">
        <v>153</v>
      </c>
      <c r="G6" s="22">
        <v>15</v>
      </c>
      <c r="H6" s="22">
        <v>33</v>
      </c>
      <c r="I6" s="22">
        <v>3</v>
      </c>
      <c r="J6" s="22">
        <v>51</v>
      </c>
      <c r="K6" s="22">
        <v>204</v>
      </c>
      <c r="L6" s="24">
        <v>42577</v>
      </c>
      <c r="M6" s="21"/>
    </row>
    <row r="7" spans="1:13" ht="45" x14ac:dyDescent="0.25">
      <c r="A7" s="22" t="s">
        <v>713</v>
      </c>
      <c r="B7" s="22" t="s">
        <v>664</v>
      </c>
      <c r="C7" s="24">
        <v>42382</v>
      </c>
      <c r="D7" s="24">
        <v>42380</v>
      </c>
      <c r="E7" s="22" t="s">
        <v>934</v>
      </c>
      <c r="F7" s="22">
        <v>2</v>
      </c>
      <c r="G7" s="22">
        <v>0</v>
      </c>
      <c r="H7" s="22">
        <v>56</v>
      </c>
      <c r="I7" s="22">
        <v>5</v>
      </c>
      <c r="J7" s="22">
        <v>61</v>
      </c>
      <c r="K7" s="22">
        <v>63</v>
      </c>
      <c r="L7" s="24">
        <v>42444</v>
      </c>
      <c r="M7" s="21"/>
    </row>
    <row r="8" spans="1:13" ht="45" x14ac:dyDescent="0.25">
      <c r="A8" s="22" t="s">
        <v>711</v>
      </c>
      <c r="B8" s="22" t="s">
        <v>664</v>
      </c>
      <c r="C8" s="24">
        <v>42383</v>
      </c>
      <c r="D8" s="24">
        <v>42382</v>
      </c>
      <c r="E8" s="22" t="s">
        <v>934</v>
      </c>
      <c r="F8" s="22">
        <v>1</v>
      </c>
      <c r="G8" s="22">
        <v>0</v>
      </c>
      <c r="H8" s="22">
        <v>16</v>
      </c>
      <c r="I8" s="22">
        <v>3</v>
      </c>
      <c r="J8" s="22">
        <v>19</v>
      </c>
      <c r="K8" s="22">
        <v>20</v>
      </c>
      <c r="L8" s="24">
        <v>42404</v>
      </c>
      <c r="M8" s="21"/>
    </row>
    <row r="9" spans="1:13" ht="45" x14ac:dyDescent="0.25">
      <c r="A9" s="22" t="s">
        <v>709</v>
      </c>
      <c r="B9" s="22" t="s">
        <v>664</v>
      </c>
      <c r="C9" s="24">
        <v>42383</v>
      </c>
      <c r="D9" s="24">
        <v>42382</v>
      </c>
      <c r="E9" s="22" t="s">
        <v>934</v>
      </c>
      <c r="F9" s="22">
        <v>1</v>
      </c>
      <c r="G9" s="22">
        <v>0</v>
      </c>
      <c r="H9" s="22">
        <v>16</v>
      </c>
      <c r="I9" s="22">
        <v>5</v>
      </c>
      <c r="J9" s="22">
        <v>21</v>
      </c>
      <c r="K9" s="22">
        <v>22</v>
      </c>
      <c r="L9" s="24">
        <v>42412</v>
      </c>
      <c r="M9" s="21"/>
    </row>
    <row r="10" spans="1:13" ht="45" x14ac:dyDescent="0.25">
      <c r="A10" s="22" t="s">
        <v>707</v>
      </c>
      <c r="B10" s="22" t="s">
        <v>664</v>
      </c>
      <c r="C10" s="24">
        <v>42383</v>
      </c>
      <c r="D10" s="24">
        <v>42381</v>
      </c>
      <c r="E10" s="22" t="s">
        <v>934</v>
      </c>
      <c r="F10" s="22">
        <v>2</v>
      </c>
      <c r="G10" s="22">
        <v>0</v>
      </c>
      <c r="H10" s="22">
        <v>16</v>
      </c>
      <c r="I10" s="22">
        <v>16</v>
      </c>
      <c r="J10" s="22">
        <v>32</v>
      </c>
      <c r="K10" s="22">
        <v>34</v>
      </c>
      <c r="L10" s="24">
        <v>42417</v>
      </c>
      <c r="M10" s="21"/>
    </row>
    <row r="11" spans="1:13" ht="45" x14ac:dyDescent="0.25">
      <c r="A11" s="22" t="s">
        <v>705</v>
      </c>
      <c r="B11" s="22" t="s">
        <v>664</v>
      </c>
      <c r="C11" s="24">
        <v>42390</v>
      </c>
      <c r="D11" s="24">
        <v>42390</v>
      </c>
      <c r="E11" s="22" t="s">
        <v>934</v>
      </c>
      <c r="F11" s="22">
        <v>0</v>
      </c>
      <c r="G11" s="22">
        <v>1</v>
      </c>
      <c r="H11" s="22">
        <v>6</v>
      </c>
      <c r="I11" s="22">
        <v>6</v>
      </c>
      <c r="J11" s="22">
        <v>13</v>
      </c>
      <c r="K11" s="22">
        <v>13</v>
      </c>
      <c r="L11" s="24">
        <v>42404</v>
      </c>
      <c r="M11" s="21"/>
    </row>
    <row r="12" spans="1:13" ht="45" x14ac:dyDescent="0.25">
      <c r="A12" s="22" t="s">
        <v>702</v>
      </c>
      <c r="B12" s="22" t="s">
        <v>664</v>
      </c>
      <c r="C12" s="24">
        <v>42397</v>
      </c>
      <c r="D12" s="24">
        <v>42397</v>
      </c>
      <c r="E12" s="22" t="s">
        <v>934</v>
      </c>
      <c r="F12" s="22">
        <v>0</v>
      </c>
      <c r="G12" s="22">
        <v>1</v>
      </c>
      <c r="H12" s="22">
        <v>31</v>
      </c>
      <c r="I12" s="22">
        <v>21</v>
      </c>
      <c r="J12" s="22">
        <v>53</v>
      </c>
      <c r="K12" s="22">
        <v>53</v>
      </c>
      <c r="L12" s="24">
        <v>42451</v>
      </c>
      <c r="M12" s="21"/>
    </row>
    <row r="13" spans="1:13" ht="45" x14ac:dyDescent="0.25">
      <c r="A13" s="22" t="s">
        <v>701</v>
      </c>
      <c r="B13" s="22" t="s">
        <v>664</v>
      </c>
      <c r="C13" s="24">
        <v>42397</v>
      </c>
      <c r="D13" s="24">
        <v>42397</v>
      </c>
      <c r="E13" s="22" t="s">
        <v>934</v>
      </c>
      <c r="F13" s="22">
        <v>0</v>
      </c>
      <c r="G13" s="22">
        <v>1</v>
      </c>
      <c r="H13" s="22">
        <v>27</v>
      </c>
      <c r="I13" s="22">
        <v>5</v>
      </c>
      <c r="J13" s="22">
        <v>33</v>
      </c>
      <c r="K13" s="22">
        <v>33</v>
      </c>
      <c r="L13" s="24">
        <v>42432</v>
      </c>
      <c r="M13" s="21"/>
    </row>
    <row r="14" spans="1:13" ht="45" x14ac:dyDescent="0.25">
      <c r="A14" s="22" t="s">
        <v>699</v>
      </c>
      <c r="B14" s="22" t="s">
        <v>664</v>
      </c>
      <c r="C14" s="24">
        <v>42397</v>
      </c>
      <c r="D14" s="24">
        <v>42397</v>
      </c>
      <c r="E14" s="22" t="s">
        <v>934</v>
      </c>
      <c r="F14" s="22">
        <v>0</v>
      </c>
      <c r="G14" s="22">
        <v>0</v>
      </c>
      <c r="H14" s="22">
        <v>21</v>
      </c>
      <c r="I14" s="22">
        <v>1</v>
      </c>
      <c r="J14" s="22">
        <v>22</v>
      </c>
      <c r="K14" s="22">
        <v>22</v>
      </c>
      <c r="L14" s="24">
        <v>42422</v>
      </c>
      <c r="M14" s="21"/>
    </row>
    <row r="15" spans="1:13" ht="45" x14ac:dyDescent="0.25">
      <c r="A15" s="22" t="s">
        <v>692</v>
      </c>
      <c r="B15" s="22" t="s">
        <v>664</v>
      </c>
      <c r="C15" s="24">
        <v>42450</v>
      </c>
      <c r="D15" s="24">
        <v>42450</v>
      </c>
      <c r="E15" s="22" t="s">
        <v>934</v>
      </c>
      <c r="F15" s="22">
        <v>0</v>
      </c>
      <c r="G15" s="22">
        <v>0</v>
      </c>
      <c r="H15" s="22">
        <v>35</v>
      </c>
      <c r="I15" s="22">
        <v>4</v>
      </c>
      <c r="J15" s="22">
        <v>39</v>
      </c>
      <c r="K15" s="22">
        <v>39</v>
      </c>
      <c r="L15" s="24">
        <v>42493</v>
      </c>
      <c r="M15" s="21"/>
    </row>
    <row r="16" spans="1:13" ht="45" x14ac:dyDescent="0.25">
      <c r="A16" s="22" t="s">
        <v>690</v>
      </c>
      <c r="B16" s="22" t="s">
        <v>664</v>
      </c>
      <c r="C16" s="24">
        <v>42450</v>
      </c>
      <c r="D16" s="24">
        <v>42450</v>
      </c>
      <c r="E16" s="22" t="s">
        <v>934</v>
      </c>
      <c r="F16" s="22">
        <v>0</v>
      </c>
      <c r="G16" s="22">
        <v>0</v>
      </c>
      <c r="H16" s="22">
        <v>39</v>
      </c>
      <c r="I16" s="22">
        <v>6</v>
      </c>
      <c r="J16" s="22">
        <v>45</v>
      </c>
      <c r="K16" s="22">
        <v>45</v>
      </c>
      <c r="L16" s="24">
        <v>42496</v>
      </c>
      <c r="M16" s="21"/>
    </row>
    <row r="17" spans="1:13" ht="45" x14ac:dyDescent="0.25">
      <c r="A17" s="22" t="s">
        <v>688</v>
      </c>
      <c r="B17" s="22" t="s">
        <v>664</v>
      </c>
      <c r="C17" s="24">
        <v>42451</v>
      </c>
      <c r="D17" s="24">
        <v>42451</v>
      </c>
      <c r="E17" s="22" t="s">
        <v>934</v>
      </c>
      <c r="F17" s="22">
        <v>0</v>
      </c>
      <c r="G17" s="22">
        <v>1</v>
      </c>
      <c r="H17" s="22">
        <v>8</v>
      </c>
      <c r="I17" s="22">
        <v>0</v>
      </c>
      <c r="J17" s="22">
        <v>9</v>
      </c>
      <c r="K17" s="22">
        <v>9</v>
      </c>
      <c r="L17" s="24">
        <v>42464</v>
      </c>
      <c r="M17" s="21"/>
    </row>
    <row r="18" spans="1:13" ht="45" x14ac:dyDescent="0.25">
      <c r="A18" s="22" t="s">
        <v>686</v>
      </c>
      <c r="B18" s="22" t="s">
        <v>664</v>
      </c>
      <c r="C18" s="24">
        <v>42542</v>
      </c>
      <c r="D18" s="24">
        <v>42541</v>
      </c>
      <c r="E18" s="22" t="s">
        <v>934</v>
      </c>
      <c r="F18" s="22">
        <v>1</v>
      </c>
      <c r="G18" s="22">
        <v>1</v>
      </c>
      <c r="H18" s="22">
        <v>72</v>
      </c>
      <c r="I18" s="22">
        <v>7</v>
      </c>
      <c r="J18" s="22">
        <v>80</v>
      </c>
      <c r="K18" s="22">
        <v>81</v>
      </c>
      <c r="L18" s="24">
        <v>42628</v>
      </c>
      <c r="M18" s="21"/>
    </row>
    <row r="19" spans="1:13" ht="45" x14ac:dyDescent="0.25">
      <c r="A19" s="22" t="s">
        <v>684</v>
      </c>
      <c r="B19" s="22" t="s">
        <v>664</v>
      </c>
      <c r="C19" s="24">
        <v>42548</v>
      </c>
      <c r="D19" s="24">
        <v>42545</v>
      </c>
      <c r="E19" s="22" t="s">
        <v>934</v>
      </c>
      <c r="F19" s="22">
        <v>3</v>
      </c>
      <c r="G19" s="22">
        <v>1</v>
      </c>
      <c r="H19" s="22">
        <v>16</v>
      </c>
      <c r="I19" s="22">
        <v>7</v>
      </c>
      <c r="J19" s="22">
        <v>24</v>
      </c>
      <c r="K19" s="22">
        <v>27</v>
      </c>
      <c r="L19" s="24">
        <v>42573</v>
      </c>
      <c r="M19" s="21"/>
    </row>
    <row r="20" spans="1:13" ht="45" x14ac:dyDescent="0.25">
      <c r="A20" s="22" t="s">
        <v>682</v>
      </c>
      <c r="B20" s="22" t="s">
        <v>664</v>
      </c>
      <c r="C20" s="24">
        <v>42548</v>
      </c>
      <c r="D20" s="24">
        <v>42545</v>
      </c>
      <c r="E20" s="22" t="s">
        <v>934</v>
      </c>
      <c r="F20" s="22">
        <v>3</v>
      </c>
      <c r="G20" s="22">
        <v>1</v>
      </c>
      <c r="H20" s="22">
        <v>20</v>
      </c>
      <c r="I20" s="22">
        <v>3</v>
      </c>
      <c r="J20" s="22">
        <v>24</v>
      </c>
      <c r="K20" s="22">
        <v>27</v>
      </c>
      <c r="L20" s="24">
        <v>42573</v>
      </c>
      <c r="M20" s="21"/>
    </row>
    <row r="21" spans="1:13" ht="45" x14ac:dyDescent="0.25">
      <c r="A21" s="22" t="s">
        <v>679</v>
      </c>
      <c r="B21" s="22" t="s">
        <v>664</v>
      </c>
      <c r="C21" s="24">
        <v>42548</v>
      </c>
      <c r="D21" s="24">
        <v>42545</v>
      </c>
      <c r="E21" s="22" t="s">
        <v>934</v>
      </c>
      <c r="F21" s="22">
        <v>3</v>
      </c>
      <c r="G21" s="22">
        <v>0</v>
      </c>
      <c r="H21" s="22">
        <v>20</v>
      </c>
      <c r="I21" s="22">
        <v>5</v>
      </c>
      <c r="J21" s="22">
        <v>25</v>
      </c>
      <c r="K21" s="22">
        <v>28</v>
      </c>
      <c r="L21" s="24">
        <v>42573</v>
      </c>
      <c r="M21" s="21"/>
    </row>
    <row r="22" spans="1:13" ht="45" x14ac:dyDescent="0.25">
      <c r="A22" s="22" t="s">
        <v>677</v>
      </c>
      <c r="B22" s="22" t="s">
        <v>664</v>
      </c>
      <c r="C22" s="24">
        <v>42548</v>
      </c>
      <c r="D22" s="24">
        <v>42545</v>
      </c>
      <c r="E22" s="22" t="s">
        <v>934</v>
      </c>
      <c r="F22" s="22">
        <v>3</v>
      </c>
      <c r="G22" s="22">
        <v>0</v>
      </c>
      <c r="H22" s="22">
        <v>21</v>
      </c>
      <c r="I22" s="22">
        <v>2</v>
      </c>
      <c r="J22" s="22">
        <v>23</v>
      </c>
      <c r="K22" s="22">
        <v>26</v>
      </c>
      <c r="L22" s="24">
        <v>42572</v>
      </c>
      <c r="M22" s="21"/>
    </row>
    <row r="23" spans="1:13" ht="45" x14ac:dyDescent="0.25">
      <c r="A23" s="22" t="s">
        <v>675</v>
      </c>
      <c r="B23" s="22" t="s">
        <v>664</v>
      </c>
      <c r="C23" s="24">
        <v>42569</v>
      </c>
      <c r="D23" s="24">
        <v>42566</v>
      </c>
      <c r="E23" s="22" t="s">
        <v>934</v>
      </c>
      <c r="F23" s="22">
        <v>3</v>
      </c>
      <c r="G23" s="22">
        <v>2</v>
      </c>
      <c r="H23" s="22">
        <v>67</v>
      </c>
      <c r="I23" s="22">
        <v>29</v>
      </c>
      <c r="J23" s="22">
        <v>98</v>
      </c>
      <c r="K23" s="22">
        <v>101</v>
      </c>
      <c r="L23" s="24">
        <v>42669</v>
      </c>
      <c r="M23" s="21"/>
    </row>
    <row r="24" spans="1:13" ht="45" x14ac:dyDescent="0.25">
      <c r="A24" s="22" t="s">
        <v>673</v>
      </c>
      <c r="B24" s="22" t="s">
        <v>664</v>
      </c>
      <c r="C24" s="24">
        <v>42641</v>
      </c>
      <c r="D24" s="24">
        <v>42639</v>
      </c>
      <c r="E24" s="22" t="s">
        <v>934</v>
      </c>
      <c r="F24" s="22">
        <v>2</v>
      </c>
      <c r="G24" s="22">
        <v>1</v>
      </c>
      <c r="H24" s="22">
        <v>31</v>
      </c>
      <c r="I24" s="22">
        <v>24</v>
      </c>
      <c r="J24" s="22">
        <v>56</v>
      </c>
      <c r="K24" s="22">
        <v>58</v>
      </c>
      <c r="L24" s="24">
        <v>42699</v>
      </c>
      <c r="M24" s="21"/>
    </row>
    <row r="25" spans="1:13" ht="45" x14ac:dyDescent="0.25">
      <c r="A25" s="22" t="s">
        <v>672</v>
      </c>
      <c r="B25" s="22" t="s">
        <v>664</v>
      </c>
      <c r="C25" s="24">
        <v>42648</v>
      </c>
      <c r="D25" s="24">
        <v>42648</v>
      </c>
      <c r="E25" s="22" t="s">
        <v>934</v>
      </c>
      <c r="F25" s="22">
        <v>0</v>
      </c>
      <c r="G25" s="22">
        <v>1</v>
      </c>
      <c r="H25" s="22">
        <v>18</v>
      </c>
      <c r="I25" s="22">
        <v>10</v>
      </c>
      <c r="J25" s="22">
        <v>29</v>
      </c>
      <c r="K25" s="22">
        <v>29</v>
      </c>
      <c r="L25" s="24">
        <v>42682</v>
      </c>
      <c r="M25" s="21"/>
    </row>
    <row r="26" spans="1:13" ht="45" x14ac:dyDescent="0.25">
      <c r="A26" s="22" t="s">
        <v>670</v>
      </c>
      <c r="B26" s="22" t="s">
        <v>664</v>
      </c>
      <c r="C26" s="24">
        <v>42690</v>
      </c>
      <c r="D26" s="24">
        <v>42685</v>
      </c>
      <c r="E26" s="22" t="s">
        <v>934</v>
      </c>
      <c r="F26" s="22">
        <v>5</v>
      </c>
      <c r="G26" s="22">
        <v>5</v>
      </c>
      <c r="H26" s="22">
        <v>17</v>
      </c>
      <c r="I26" s="22">
        <v>12</v>
      </c>
      <c r="J26" s="22">
        <v>34</v>
      </c>
      <c r="K26" s="22">
        <v>39</v>
      </c>
      <c r="L26" s="24">
        <v>42725</v>
      </c>
      <c r="M26" s="21"/>
    </row>
    <row r="27" spans="1:13" ht="45" x14ac:dyDescent="0.25">
      <c r="A27" s="22" t="s">
        <v>668</v>
      </c>
      <c r="B27" s="22" t="s">
        <v>664</v>
      </c>
      <c r="C27" s="24">
        <v>42695</v>
      </c>
      <c r="D27" s="24">
        <v>42695</v>
      </c>
      <c r="E27" s="22" t="s">
        <v>934</v>
      </c>
      <c r="F27" s="22">
        <v>0</v>
      </c>
      <c r="G27" s="22">
        <v>1</v>
      </c>
      <c r="H27" s="22">
        <v>20</v>
      </c>
      <c r="I27" s="22">
        <v>2</v>
      </c>
      <c r="J27" s="22">
        <v>23</v>
      </c>
      <c r="K27" s="22">
        <v>23</v>
      </c>
      <c r="L27" s="24">
        <v>42720</v>
      </c>
      <c r="M27" s="21"/>
    </row>
    <row r="28" spans="1:13" ht="45" x14ac:dyDescent="0.25">
      <c r="A28" s="22" t="s">
        <v>665</v>
      </c>
      <c r="B28" s="22" t="s">
        <v>664</v>
      </c>
      <c r="C28" s="24">
        <v>42705</v>
      </c>
      <c r="D28" s="24">
        <v>42704</v>
      </c>
      <c r="E28" s="22" t="s">
        <v>934</v>
      </c>
      <c r="F28" s="22">
        <v>1</v>
      </c>
      <c r="G28" s="22">
        <v>0</v>
      </c>
      <c r="H28" s="22">
        <v>15</v>
      </c>
      <c r="I28" s="22">
        <v>12</v>
      </c>
      <c r="J28" s="22">
        <v>27</v>
      </c>
      <c r="K28" s="22">
        <f>J28+F28</f>
        <v>28</v>
      </c>
      <c r="L28" s="24">
        <v>42732</v>
      </c>
      <c r="M28" s="21"/>
    </row>
    <row r="29" spans="1:13" ht="30" x14ac:dyDescent="0.25">
      <c r="A29" s="22" t="s">
        <v>567</v>
      </c>
      <c r="B29" s="22" t="s">
        <v>542</v>
      </c>
      <c r="C29" s="24">
        <v>42377</v>
      </c>
      <c r="D29" s="24">
        <v>42376</v>
      </c>
      <c r="E29" s="22" t="s">
        <v>934</v>
      </c>
      <c r="F29" s="22">
        <v>1</v>
      </c>
      <c r="G29" s="22">
        <v>0</v>
      </c>
      <c r="H29" s="22">
        <v>40</v>
      </c>
      <c r="I29" s="22">
        <v>0</v>
      </c>
      <c r="J29" s="22">
        <v>40</v>
      </c>
      <c r="K29" s="22">
        <v>41</v>
      </c>
      <c r="L29" s="24">
        <v>42419</v>
      </c>
      <c r="M29" s="21"/>
    </row>
    <row r="30" spans="1:13" ht="30" x14ac:dyDescent="0.25">
      <c r="A30" s="22" t="s">
        <v>565</v>
      </c>
      <c r="B30" s="22" t="s">
        <v>542</v>
      </c>
      <c r="C30" s="24">
        <v>42384</v>
      </c>
      <c r="D30" s="24">
        <v>42383</v>
      </c>
      <c r="E30" s="22" t="s">
        <v>934</v>
      </c>
      <c r="F30" s="22">
        <v>1</v>
      </c>
      <c r="G30" s="22">
        <v>0</v>
      </c>
      <c r="H30" s="22">
        <v>17</v>
      </c>
      <c r="I30" s="22">
        <v>1</v>
      </c>
      <c r="J30" s="22">
        <v>18</v>
      </c>
      <c r="K30" s="22">
        <v>19</v>
      </c>
      <c r="L30" s="24">
        <v>42404</v>
      </c>
      <c r="M30" s="21"/>
    </row>
    <row r="31" spans="1:13" ht="30" x14ac:dyDescent="0.25">
      <c r="A31" s="22" t="s">
        <v>562</v>
      </c>
      <c r="B31" s="22" t="s">
        <v>542</v>
      </c>
      <c r="C31" s="24">
        <v>42397</v>
      </c>
      <c r="D31" s="24">
        <v>42397</v>
      </c>
      <c r="E31" s="22" t="s">
        <v>934</v>
      </c>
      <c r="F31" s="22">
        <v>0</v>
      </c>
      <c r="G31" s="22">
        <v>0</v>
      </c>
      <c r="H31" s="22">
        <v>20</v>
      </c>
      <c r="I31" s="22">
        <v>0</v>
      </c>
      <c r="J31" s="22">
        <v>20</v>
      </c>
      <c r="K31" s="22">
        <v>20</v>
      </c>
      <c r="L31" s="24">
        <v>42419</v>
      </c>
      <c r="M31" s="21"/>
    </row>
    <row r="32" spans="1:13" ht="30" x14ac:dyDescent="0.25">
      <c r="A32" s="22" t="s">
        <v>560</v>
      </c>
      <c r="B32" s="22" t="s">
        <v>542</v>
      </c>
      <c r="C32" s="24">
        <v>42445</v>
      </c>
      <c r="D32" s="24">
        <v>42443</v>
      </c>
      <c r="E32" s="22" t="s">
        <v>934</v>
      </c>
      <c r="F32" s="22">
        <v>2</v>
      </c>
      <c r="G32" s="22">
        <v>1</v>
      </c>
      <c r="H32" s="22">
        <v>42</v>
      </c>
      <c r="I32" s="22">
        <v>4</v>
      </c>
      <c r="J32" s="22">
        <v>47</v>
      </c>
      <c r="K32" s="22">
        <v>49</v>
      </c>
      <c r="L32" s="24">
        <v>42493</v>
      </c>
      <c r="M32" s="21"/>
    </row>
    <row r="33" spans="1:13" ht="45" x14ac:dyDescent="0.25">
      <c r="A33" s="22" t="s">
        <v>558</v>
      </c>
      <c r="B33" s="22" t="s">
        <v>542</v>
      </c>
      <c r="C33" s="24">
        <v>42467</v>
      </c>
      <c r="D33" s="24">
        <v>42466</v>
      </c>
      <c r="E33" s="22" t="s">
        <v>934</v>
      </c>
      <c r="F33" s="22">
        <v>1</v>
      </c>
      <c r="G33" s="22">
        <v>0</v>
      </c>
      <c r="H33" s="22">
        <v>-8</v>
      </c>
      <c r="I33" s="22">
        <v>14</v>
      </c>
      <c r="J33" s="22">
        <v>6</v>
      </c>
      <c r="K33" s="22">
        <v>7</v>
      </c>
      <c r="L33" s="24">
        <v>42542</v>
      </c>
      <c r="M33" s="147" t="s">
        <v>945</v>
      </c>
    </row>
    <row r="34" spans="1:13" ht="30" x14ac:dyDescent="0.25">
      <c r="A34" s="22" t="s">
        <v>555</v>
      </c>
      <c r="B34" s="22" t="s">
        <v>542</v>
      </c>
      <c r="C34" s="24">
        <v>42479</v>
      </c>
      <c r="D34" s="24">
        <v>42467</v>
      </c>
      <c r="E34" s="22" t="s">
        <v>934</v>
      </c>
      <c r="F34" s="22">
        <v>12</v>
      </c>
      <c r="G34" s="22">
        <v>1</v>
      </c>
      <c r="H34" s="22">
        <v>34</v>
      </c>
      <c r="I34" s="22">
        <v>0</v>
      </c>
      <c r="J34" s="22">
        <v>35</v>
      </c>
      <c r="K34" s="22">
        <v>47</v>
      </c>
      <c r="L34" s="24">
        <v>42515</v>
      </c>
      <c r="M34" s="21"/>
    </row>
    <row r="35" spans="1:13" ht="30" x14ac:dyDescent="0.25">
      <c r="A35" s="22" t="s">
        <v>553</v>
      </c>
      <c r="B35" s="22" t="s">
        <v>542</v>
      </c>
      <c r="C35" s="24">
        <v>42485</v>
      </c>
      <c r="D35" s="24">
        <v>42475</v>
      </c>
      <c r="E35" s="22" t="s">
        <v>934</v>
      </c>
      <c r="F35" s="22">
        <v>10</v>
      </c>
      <c r="G35" s="22">
        <v>2</v>
      </c>
      <c r="H35" s="22">
        <v>18</v>
      </c>
      <c r="I35" s="22">
        <v>3</v>
      </c>
      <c r="J35" s="22">
        <v>23</v>
      </c>
      <c r="K35" s="22">
        <v>33</v>
      </c>
      <c r="L35" s="24">
        <v>42509</v>
      </c>
      <c r="M35" s="21"/>
    </row>
    <row r="36" spans="1:13" ht="30" x14ac:dyDescent="0.25">
      <c r="A36" s="22" t="s">
        <v>551</v>
      </c>
      <c r="B36" s="22" t="s">
        <v>542</v>
      </c>
      <c r="C36" s="24">
        <v>42487</v>
      </c>
      <c r="D36" s="24">
        <v>42480</v>
      </c>
      <c r="E36" s="22" t="s">
        <v>934</v>
      </c>
      <c r="F36" s="22">
        <v>7</v>
      </c>
      <c r="G36" s="22">
        <v>0</v>
      </c>
      <c r="H36" s="22">
        <v>36</v>
      </c>
      <c r="I36" s="22">
        <v>0</v>
      </c>
      <c r="J36" s="22">
        <v>36</v>
      </c>
      <c r="K36" s="22">
        <v>43</v>
      </c>
      <c r="L36" s="24">
        <v>42524</v>
      </c>
      <c r="M36" s="21"/>
    </row>
    <row r="37" spans="1:13" ht="30" x14ac:dyDescent="0.25">
      <c r="A37" s="22" t="s">
        <v>548</v>
      </c>
      <c r="B37" s="22" t="s">
        <v>542</v>
      </c>
      <c r="C37" s="24">
        <v>42487</v>
      </c>
      <c r="D37" s="24">
        <v>42486</v>
      </c>
      <c r="E37" s="22" t="s">
        <v>934</v>
      </c>
      <c r="F37" s="22">
        <v>1</v>
      </c>
      <c r="G37" s="22">
        <v>0</v>
      </c>
      <c r="H37" s="22">
        <v>22</v>
      </c>
      <c r="I37" s="22">
        <v>1</v>
      </c>
      <c r="J37" s="22">
        <v>23</v>
      </c>
      <c r="K37" s="22">
        <v>24</v>
      </c>
      <c r="L37" s="24">
        <v>42514</v>
      </c>
      <c r="M37" s="21"/>
    </row>
    <row r="38" spans="1:13" ht="30" x14ac:dyDescent="0.25">
      <c r="A38" s="22" t="s">
        <v>545</v>
      </c>
      <c r="B38" s="22" t="s">
        <v>542</v>
      </c>
      <c r="C38" s="24">
        <v>42493</v>
      </c>
      <c r="D38" s="24">
        <v>42487</v>
      </c>
      <c r="E38" s="22" t="s">
        <v>934</v>
      </c>
      <c r="F38" s="22">
        <v>6</v>
      </c>
      <c r="G38" s="22">
        <v>0</v>
      </c>
      <c r="H38" s="22">
        <v>12</v>
      </c>
      <c r="I38" s="22">
        <v>3</v>
      </c>
      <c r="J38" s="22">
        <v>15</v>
      </c>
      <c r="K38" s="22">
        <v>21</v>
      </c>
      <c r="L38" s="24">
        <v>42509</v>
      </c>
      <c r="M38" s="21"/>
    </row>
    <row r="39" spans="1:13" ht="30" x14ac:dyDescent="0.25">
      <c r="A39" s="22" t="s">
        <v>401</v>
      </c>
      <c r="B39" s="22" t="s">
        <v>542</v>
      </c>
      <c r="C39" s="24">
        <v>42642</v>
      </c>
      <c r="D39" s="24">
        <v>42500</v>
      </c>
      <c r="E39" s="22" t="s">
        <v>393</v>
      </c>
      <c r="F39" s="22">
        <v>142</v>
      </c>
      <c r="G39" s="22">
        <v>0</v>
      </c>
      <c r="H39" s="22">
        <v>43</v>
      </c>
      <c r="I39" s="22">
        <v>3</v>
      </c>
      <c r="J39" s="22">
        <v>46</v>
      </c>
      <c r="K39" s="22">
        <v>188</v>
      </c>
      <c r="L39" s="24">
        <v>42698</v>
      </c>
      <c r="M39" s="21"/>
    </row>
    <row r="40" spans="1:13" ht="45" x14ac:dyDescent="0.25">
      <c r="A40" s="22" t="s">
        <v>613</v>
      </c>
      <c r="B40" s="22" t="s">
        <v>542</v>
      </c>
      <c r="C40" s="24">
        <v>42503</v>
      </c>
      <c r="D40" s="24">
        <v>42500</v>
      </c>
      <c r="E40" s="22" t="s">
        <v>934</v>
      </c>
      <c r="F40" s="22">
        <v>3</v>
      </c>
      <c r="G40" s="22">
        <v>0</v>
      </c>
      <c r="H40" s="22">
        <v>-13</v>
      </c>
      <c r="I40" s="22">
        <v>20</v>
      </c>
      <c r="J40" s="22">
        <v>7</v>
      </c>
      <c r="K40" s="22">
        <v>10</v>
      </c>
      <c r="L40" s="24">
        <v>42513</v>
      </c>
      <c r="M40" s="147" t="s">
        <v>945</v>
      </c>
    </row>
    <row r="41" spans="1:13" ht="30" x14ac:dyDescent="0.25">
      <c r="A41" s="22" t="s">
        <v>610</v>
      </c>
      <c r="B41" s="22" t="s">
        <v>542</v>
      </c>
      <c r="C41" s="24">
        <v>42503</v>
      </c>
      <c r="D41" s="24">
        <v>42500</v>
      </c>
      <c r="E41" s="22" t="s">
        <v>934</v>
      </c>
      <c r="F41" s="22">
        <v>3</v>
      </c>
      <c r="G41" s="22">
        <v>4</v>
      </c>
      <c r="H41" s="22">
        <v>15</v>
      </c>
      <c r="I41" s="22">
        <v>1</v>
      </c>
      <c r="J41" s="22">
        <v>20</v>
      </c>
      <c r="K41" s="22">
        <v>23</v>
      </c>
      <c r="L41" s="24">
        <v>42524</v>
      </c>
      <c r="M41" s="21"/>
    </row>
    <row r="42" spans="1:13" ht="30" x14ac:dyDescent="0.25">
      <c r="A42" s="22" t="s">
        <v>607</v>
      </c>
      <c r="B42" s="22" t="s">
        <v>542</v>
      </c>
      <c r="C42" s="24">
        <v>42522</v>
      </c>
      <c r="D42" s="24">
        <v>42515</v>
      </c>
      <c r="E42" s="22" t="s">
        <v>934</v>
      </c>
      <c r="F42" s="22">
        <v>7</v>
      </c>
      <c r="G42" s="22">
        <v>12</v>
      </c>
      <c r="H42" s="22">
        <v>136</v>
      </c>
      <c r="I42" s="22">
        <v>0</v>
      </c>
      <c r="J42" s="22">
        <v>148</v>
      </c>
      <c r="K42" s="22">
        <v>155</v>
      </c>
      <c r="L42" s="24">
        <v>42674</v>
      </c>
      <c r="M42" s="21"/>
    </row>
    <row r="43" spans="1:13" ht="30" x14ac:dyDescent="0.25">
      <c r="A43" s="22" t="s">
        <v>604</v>
      </c>
      <c r="B43" s="22" t="s">
        <v>542</v>
      </c>
      <c r="C43" s="24">
        <v>42524</v>
      </c>
      <c r="D43" s="24">
        <v>42523</v>
      </c>
      <c r="E43" s="22" t="s">
        <v>934</v>
      </c>
      <c r="F43" s="22">
        <v>1</v>
      </c>
      <c r="G43" s="22">
        <v>0</v>
      </c>
      <c r="H43" s="22">
        <v>28</v>
      </c>
      <c r="I43" s="22">
        <v>3</v>
      </c>
      <c r="J43" s="22">
        <v>31</v>
      </c>
      <c r="K43" s="22">
        <v>32</v>
      </c>
      <c r="L43" s="24">
        <v>42557</v>
      </c>
      <c r="M43" s="21"/>
    </row>
    <row r="44" spans="1:13" ht="30" x14ac:dyDescent="0.25">
      <c r="A44" s="22" t="s">
        <v>601</v>
      </c>
      <c r="B44" s="22" t="s">
        <v>542</v>
      </c>
      <c r="C44" s="24">
        <v>42524</v>
      </c>
      <c r="D44" s="24">
        <v>42523</v>
      </c>
      <c r="E44" s="22" t="s">
        <v>934</v>
      </c>
      <c r="F44" s="22">
        <v>1</v>
      </c>
      <c r="G44" s="22">
        <v>0</v>
      </c>
      <c r="H44" s="22">
        <v>23</v>
      </c>
      <c r="I44" s="22">
        <v>2</v>
      </c>
      <c r="J44" s="22">
        <v>25</v>
      </c>
      <c r="K44" s="22">
        <v>26</v>
      </c>
      <c r="L44" s="24">
        <v>42550</v>
      </c>
      <c r="M44" s="21"/>
    </row>
    <row r="45" spans="1:13" ht="30" x14ac:dyDescent="0.25">
      <c r="A45" s="22" t="s">
        <v>598</v>
      </c>
      <c r="B45" s="22" t="s">
        <v>542</v>
      </c>
      <c r="C45" s="24">
        <v>42529</v>
      </c>
      <c r="D45" s="24">
        <v>42529</v>
      </c>
      <c r="E45" s="22" t="s">
        <v>934</v>
      </c>
      <c r="F45" s="22">
        <v>0</v>
      </c>
      <c r="G45" s="22">
        <v>0</v>
      </c>
      <c r="H45" s="22">
        <v>16</v>
      </c>
      <c r="I45" s="22">
        <v>3</v>
      </c>
      <c r="J45" s="22">
        <v>19</v>
      </c>
      <c r="K45" s="22">
        <v>19</v>
      </c>
      <c r="L45" s="24">
        <v>42550</v>
      </c>
      <c r="M45" s="21"/>
    </row>
    <row r="46" spans="1:13" ht="30" x14ac:dyDescent="0.25">
      <c r="A46" s="22" t="s">
        <v>596</v>
      </c>
      <c r="B46" s="22" t="s">
        <v>542</v>
      </c>
      <c r="C46" s="24">
        <v>42538</v>
      </c>
      <c r="D46" s="24">
        <v>42534</v>
      </c>
      <c r="E46" s="22" t="s">
        <v>934</v>
      </c>
      <c r="F46" s="22">
        <v>4</v>
      </c>
      <c r="G46" s="22">
        <v>0</v>
      </c>
      <c r="H46" s="22">
        <v>73</v>
      </c>
      <c r="I46" s="22">
        <v>39</v>
      </c>
      <c r="J46" s="22">
        <v>112</v>
      </c>
      <c r="K46" s="22">
        <v>116</v>
      </c>
      <c r="L46" s="24">
        <v>42667</v>
      </c>
      <c r="M46" s="21"/>
    </row>
    <row r="47" spans="1:13" ht="45" x14ac:dyDescent="0.25">
      <c r="A47" s="22" t="s">
        <v>593</v>
      </c>
      <c r="B47" s="22" t="s">
        <v>542</v>
      </c>
      <c r="C47" s="24">
        <v>42542</v>
      </c>
      <c r="D47" s="24">
        <v>42541</v>
      </c>
      <c r="E47" s="22" t="s">
        <v>934</v>
      </c>
      <c r="F47" s="22">
        <v>1</v>
      </c>
      <c r="G47" s="22">
        <v>0</v>
      </c>
      <c r="H47" s="22">
        <v>-2</v>
      </c>
      <c r="I47" s="22">
        <v>2</v>
      </c>
      <c r="J47" s="22">
        <v>0</v>
      </c>
      <c r="K47" s="22">
        <v>1</v>
      </c>
      <c r="L47" s="24">
        <v>42542</v>
      </c>
      <c r="M47" s="147" t="s">
        <v>945</v>
      </c>
    </row>
    <row r="48" spans="1:13" ht="30" x14ac:dyDescent="0.25">
      <c r="A48" s="22" t="s">
        <v>406</v>
      </c>
      <c r="B48" s="22" t="s">
        <v>542</v>
      </c>
      <c r="C48" s="24">
        <v>42650</v>
      </c>
      <c r="D48" s="24">
        <v>42544</v>
      </c>
      <c r="E48" s="22" t="s">
        <v>393</v>
      </c>
      <c r="F48" s="22">
        <v>106</v>
      </c>
      <c r="G48" s="22">
        <v>4</v>
      </c>
      <c r="H48" s="22">
        <v>31</v>
      </c>
      <c r="I48" s="22">
        <v>6</v>
      </c>
      <c r="J48" s="22">
        <v>41</v>
      </c>
      <c r="K48" s="22">
        <v>147</v>
      </c>
      <c r="L48" s="24">
        <v>42705</v>
      </c>
      <c r="M48" s="21"/>
    </row>
    <row r="49" spans="1:13" ht="30" x14ac:dyDescent="0.25">
      <c r="A49" s="22" t="s">
        <v>589</v>
      </c>
      <c r="B49" s="22" t="s">
        <v>542</v>
      </c>
      <c r="C49" s="24">
        <v>42562</v>
      </c>
      <c r="D49" s="24">
        <v>42558</v>
      </c>
      <c r="E49" s="22" t="s">
        <v>934</v>
      </c>
      <c r="F49" s="22">
        <v>4</v>
      </c>
      <c r="G49" s="22">
        <v>3</v>
      </c>
      <c r="H49" s="22">
        <v>78</v>
      </c>
      <c r="I49" s="22">
        <v>3</v>
      </c>
      <c r="J49" s="22">
        <v>84</v>
      </c>
      <c r="K49" s="22">
        <v>88</v>
      </c>
      <c r="L49" s="24">
        <v>42650</v>
      </c>
      <c r="M49" s="21"/>
    </row>
    <row r="50" spans="1:13" ht="30" x14ac:dyDescent="0.25">
      <c r="A50" s="22" t="s">
        <v>586</v>
      </c>
      <c r="B50" s="22" t="s">
        <v>542</v>
      </c>
      <c r="C50" s="24">
        <v>42577</v>
      </c>
      <c r="D50" s="24">
        <v>42573</v>
      </c>
      <c r="E50" s="22" t="s">
        <v>934</v>
      </c>
      <c r="F50" s="22">
        <v>4</v>
      </c>
      <c r="G50" s="22">
        <v>1</v>
      </c>
      <c r="H50" s="22">
        <v>60</v>
      </c>
      <c r="I50" s="22">
        <v>1</v>
      </c>
      <c r="J50" s="22">
        <v>62</v>
      </c>
      <c r="K50" s="22">
        <v>66</v>
      </c>
      <c r="L50" s="24">
        <v>42641</v>
      </c>
      <c r="M50" s="21"/>
    </row>
    <row r="51" spans="1:13" ht="30" x14ac:dyDescent="0.25">
      <c r="A51" s="22" t="s">
        <v>584</v>
      </c>
      <c r="B51" s="22" t="s">
        <v>542</v>
      </c>
      <c r="C51" s="24">
        <v>42578</v>
      </c>
      <c r="D51" s="24">
        <v>42577</v>
      </c>
      <c r="E51" s="22" t="s">
        <v>934</v>
      </c>
      <c r="F51" s="22">
        <v>1</v>
      </c>
      <c r="G51" s="22">
        <v>40</v>
      </c>
      <c r="H51" s="22">
        <v>61</v>
      </c>
      <c r="I51" s="22">
        <v>12</v>
      </c>
      <c r="J51" s="22">
        <v>113</v>
      </c>
      <c r="K51" s="22">
        <v>114</v>
      </c>
      <c r="L51" s="24">
        <v>42692</v>
      </c>
      <c r="M51" s="21"/>
    </row>
    <row r="52" spans="1:13" ht="30" x14ac:dyDescent="0.25">
      <c r="A52" s="22" t="s">
        <v>583</v>
      </c>
      <c r="B52" s="22" t="s">
        <v>542</v>
      </c>
      <c r="C52" s="24">
        <v>42578</v>
      </c>
      <c r="D52" s="24">
        <v>42577</v>
      </c>
      <c r="E52" s="22" t="s">
        <v>934</v>
      </c>
      <c r="F52" s="22">
        <v>1</v>
      </c>
      <c r="G52" s="22">
        <v>40</v>
      </c>
      <c r="H52" s="22">
        <v>61</v>
      </c>
      <c r="I52" s="22">
        <v>12</v>
      </c>
      <c r="J52" s="22">
        <v>113</v>
      </c>
      <c r="K52" s="22">
        <v>114</v>
      </c>
      <c r="L52" s="24">
        <v>42692</v>
      </c>
      <c r="M52" s="21"/>
    </row>
    <row r="53" spans="1:13" ht="30" x14ac:dyDescent="0.25">
      <c r="A53" s="22" t="s">
        <v>580</v>
      </c>
      <c r="B53" s="22" t="s">
        <v>542</v>
      </c>
      <c r="C53" s="24">
        <v>42594</v>
      </c>
      <c r="D53" s="24">
        <v>42593</v>
      </c>
      <c r="E53" s="22" t="s">
        <v>934</v>
      </c>
      <c r="F53" s="22">
        <v>1</v>
      </c>
      <c r="G53" s="22">
        <v>11</v>
      </c>
      <c r="H53" s="22">
        <v>33</v>
      </c>
      <c r="I53" s="22">
        <v>3</v>
      </c>
      <c r="J53" s="22">
        <v>47</v>
      </c>
      <c r="K53" s="22">
        <v>48</v>
      </c>
      <c r="L53" s="24">
        <v>42642</v>
      </c>
      <c r="M53" s="21"/>
    </row>
    <row r="54" spans="1:13" ht="30" x14ac:dyDescent="0.25">
      <c r="A54" s="22" t="s">
        <v>579</v>
      </c>
      <c r="B54" s="22" t="s">
        <v>542</v>
      </c>
      <c r="C54" s="24">
        <v>42607</v>
      </c>
      <c r="D54" s="24">
        <v>42605</v>
      </c>
      <c r="E54" s="22" t="s">
        <v>934</v>
      </c>
      <c r="F54" s="22">
        <v>2</v>
      </c>
      <c r="G54" s="22">
        <v>0</v>
      </c>
      <c r="H54" s="22">
        <v>97</v>
      </c>
      <c r="I54" s="22">
        <v>2</v>
      </c>
      <c r="J54" s="22">
        <v>99</v>
      </c>
      <c r="K54" s="22">
        <v>101</v>
      </c>
      <c r="L54" s="24">
        <v>42709</v>
      </c>
      <c r="M54" s="21"/>
    </row>
    <row r="55" spans="1:13" ht="30" x14ac:dyDescent="0.25">
      <c r="A55" s="22" t="s">
        <v>577</v>
      </c>
      <c r="B55" s="22" t="s">
        <v>542</v>
      </c>
      <c r="C55" s="24">
        <v>42627</v>
      </c>
      <c r="D55" s="24">
        <v>42625</v>
      </c>
      <c r="E55" s="22" t="s">
        <v>934</v>
      </c>
      <c r="F55" s="22">
        <v>2</v>
      </c>
      <c r="G55" s="22">
        <v>0</v>
      </c>
      <c r="H55" s="22">
        <v>37</v>
      </c>
      <c r="I55" s="22">
        <v>4</v>
      </c>
      <c r="J55" s="22">
        <v>41</v>
      </c>
      <c r="K55" s="22">
        <v>43</v>
      </c>
      <c r="L55" s="24">
        <v>42669</v>
      </c>
      <c r="M55" s="21"/>
    </row>
    <row r="56" spans="1:13" ht="30" x14ac:dyDescent="0.25">
      <c r="A56" s="22" t="s">
        <v>574</v>
      </c>
      <c r="B56" s="22" t="s">
        <v>542</v>
      </c>
      <c r="C56" s="24">
        <v>42660</v>
      </c>
      <c r="D56" s="24">
        <v>42654</v>
      </c>
      <c r="E56" s="22" t="s">
        <v>934</v>
      </c>
      <c r="F56" s="22">
        <v>6</v>
      </c>
      <c r="G56" s="22">
        <v>3</v>
      </c>
      <c r="H56" s="22">
        <v>29</v>
      </c>
      <c r="I56" s="22">
        <v>4</v>
      </c>
      <c r="J56" s="22">
        <v>36</v>
      </c>
      <c r="K56" s="22">
        <v>42</v>
      </c>
      <c r="L56" s="24">
        <v>42697</v>
      </c>
      <c r="M56" s="21"/>
    </row>
    <row r="57" spans="1:13" ht="30" x14ac:dyDescent="0.25">
      <c r="A57" s="22" t="s">
        <v>759</v>
      </c>
      <c r="B57" s="22" t="s">
        <v>758</v>
      </c>
      <c r="C57" s="24">
        <v>42419</v>
      </c>
      <c r="D57" s="24">
        <v>42419</v>
      </c>
      <c r="E57" s="22" t="s">
        <v>934</v>
      </c>
      <c r="F57" s="22">
        <v>0</v>
      </c>
      <c r="G57" s="22">
        <v>0</v>
      </c>
      <c r="H57" s="22">
        <v>13</v>
      </c>
      <c r="I57" s="22">
        <v>1</v>
      </c>
      <c r="J57" s="22">
        <v>14</v>
      </c>
      <c r="K57" s="22">
        <v>14</v>
      </c>
      <c r="L57" s="24">
        <v>42436</v>
      </c>
      <c r="M57" s="21"/>
    </row>
    <row r="58" spans="1:13" ht="30" x14ac:dyDescent="0.25">
      <c r="A58" s="22" t="s">
        <v>415</v>
      </c>
      <c r="B58" s="22" t="s">
        <v>941</v>
      </c>
      <c r="C58" s="24">
        <v>42523</v>
      </c>
      <c r="D58" s="24">
        <v>42475</v>
      </c>
      <c r="E58" s="22" t="s">
        <v>393</v>
      </c>
      <c r="F58" s="22">
        <v>48</v>
      </c>
      <c r="G58" s="22">
        <v>0</v>
      </c>
      <c r="H58" s="22">
        <v>39</v>
      </c>
      <c r="I58" s="22">
        <v>1</v>
      </c>
      <c r="J58" s="22">
        <v>40</v>
      </c>
      <c r="K58" s="22">
        <v>88</v>
      </c>
      <c r="L58" s="24">
        <v>42590</v>
      </c>
      <c r="M58" s="21"/>
    </row>
    <row r="59" spans="1:13" ht="45" x14ac:dyDescent="0.25">
      <c r="A59" s="22" t="s">
        <v>756</v>
      </c>
      <c r="B59" s="22" t="s">
        <v>942</v>
      </c>
      <c r="C59" s="24">
        <v>42614</v>
      </c>
      <c r="D59" s="24">
        <v>42613</v>
      </c>
      <c r="E59" s="22" t="s">
        <v>934</v>
      </c>
      <c r="F59" s="22">
        <v>1</v>
      </c>
      <c r="G59" s="22">
        <v>0</v>
      </c>
      <c r="H59" s="22">
        <v>-8</v>
      </c>
      <c r="I59" s="22">
        <v>9</v>
      </c>
      <c r="J59" s="22">
        <v>1</v>
      </c>
      <c r="K59" s="22">
        <v>2</v>
      </c>
      <c r="L59" s="24">
        <v>42618</v>
      </c>
      <c r="M59" s="147" t="s">
        <v>945</v>
      </c>
    </row>
    <row r="60" spans="1:13" ht="45" x14ac:dyDescent="0.25">
      <c r="A60" s="22" t="s">
        <v>754</v>
      </c>
      <c r="B60" s="22" t="s">
        <v>942</v>
      </c>
      <c r="C60" s="24">
        <v>42642</v>
      </c>
      <c r="D60" s="24">
        <v>42641</v>
      </c>
      <c r="E60" s="22" t="s">
        <v>934</v>
      </c>
      <c r="F60" s="22">
        <v>1</v>
      </c>
      <c r="G60" s="22">
        <v>0</v>
      </c>
      <c r="H60" s="22">
        <v>36</v>
      </c>
      <c r="I60" s="22">
        <v>0</v>
      </c>
      <c r="J60" s="22">
        <v>36</v>
      </c>
      <c r="K60" s="22">
        <f>J60+F60</f>
        <v>37</v>
      </c>
      <c r="L60" s="24">
        <v>42682</v>
      </c>
      <c r="M60" s="21"/>
    </row>
    <row r="61" spans="1:13" ht="45" x14ac:dyDescent="0.25">
      <c r="A61" s="22" t="s">
        <v>752</v>
      </c>
      <c r="B61" s="22" t="s">
        <v>942</v>
      </c>
      <c r="C61" s="24">
        <v>42653</v>
      </c>
      <c r="D61" s="24">
        <v>42650</v>
      </c>
      <c r="E61" s="22" t="s">
        <v>934</v>
      </c>
      <c r="F61" s="22">
        <v>3</v>
      </c>
      <c r="G61" s="22">
        <v>0</v>
      </c>
      <c r="H61" s="22">
        <v>16</v>
      </c>
      <c r="I61" s="22">
        <v>1</v>
      </c>
      <c r="J61" s="22">
        <v>17</v>
      </c>
      <c r="K61" s="22">
        <v>20</v>
      </c>
      <c r="L61" s="24">
        <v>42674</v>
      </c>
      <c r="M61" s="21"/>
    </row>
    <row r="62" spans="1:13" ht="30" x14ac:dyDescent="0.25">
      <c r="A62" s="22" t="s">
        <v>718</v>
      </c>
      <c r="B62" s="22" t="s">
        <v>717</v>
      </c>
      <c r="C62" s="24">
        <v>42663</v>
      </c>
      <c r="D62" s="24">
        <v>42661</v>
      </c>
      <c r="E62" s="22" t="s">
        <v>934</v>
      </c>
      <c r="F62" s="22">
        <v>2</v>
      </c>
      <c r="G62" s="22">
        <v>0</v>
      </c>
      <c r="H62" s="22">
        <v>57</v>
      </c>
      <c r="I62" s="22">
        <v>5</v>
      </c>
      <c r="J62" s="22">
        <v>62</v>
      </c>
      <c r="K62" s="22">
        <v>64</v>
      </c>
      <c r="L62" s="24">
        <v>42733</v>
      </c>
      <c r="M62" s="21"/>
    </row>
    <row r="63" spans="1:13" ht="30" x14ac:dyDescent="0.25">
      <c r="A63" s="22" t="s">
        <v>935</v>
      </c>
      <c r="B63" s="22" t="s">
        <v>941</v>
      </c>
      <c r="C63" s="24">
        <v>42438</v>
      </c>
      <c r="D63" s="24">
        <v>42297</v>
      </c>
      <c r="E63" s="22" t="s">
        <v>393</v>
      </c>
      <c r="F63" s="22">
        <v>141</v>
      </c>
      <c r="G63" s="22">
        <v>20</v>
      </c>
      <c r="H63" s="22">
        <v>114</v>
      </c>
      <c r="I63" s="22">
        <v>1</v>
      </c>
      <c r="J63" s="22">
        <v>135</v>
      </c>
      <c r="K63" s="22">
        <v>276</v>
      </c>
      <c r="L63" s="24">
        <v>42579</v>
      </c>
      <c r="M63" s="21"/>
    </row>
    <row r="64" spans="1:13" ht="30" x14ac:dyDescent="0.25">
      <c r="A64" s="22" t="s">
        <v>374</v>
      </c>
      <c r="B64" s="22" t="s">
        <v>941</v>
      </c>
      <c r="C64" s="24">
        <v>42377</v>
      </c>
      <c r="D64" s="24">
        <v>42305</v>
      </c>
      <c r="E64" s="22" t="s">
        <v>14</v>
      </c>
      <c r="F64" s="22">
        <v>72</v>
      </c>
      <c r="G64" s="22">
        <v>4</v>
      </c>
      <c r="H64" s="22">
        <v>41</v>
      </c>
      <c r="I64" s="22">
        <v>2</v>
      </c>
      <c r="J64" s="22">
        <v>47</v>
      </c>
      <c r="K64" s="22">
        <v>119</v>
      </c>
      <c r="L64" s="24">
        <v>42438</v>
      </c>
      <c r="M64" s="21"/>
    </row>
    <row r="65" spans="1:13" ht="30" x14ac:dyDescent="0.25">
      <c r="A65" s="22" t="s">
        <v>407</v>
      </c>
      <c r="B65" s="22" t="s">
        <v>941</v>
      </c>
      <c r="C65" s="24">
        <v>42375</v>
      </c>
      <c r="D65" s="24">
        <v>42305</v>
      </c>
      <c r="E65" s="22" t="s">
        <v>393</v>
      </c>
      <c r="F65" s="22">
        <v>70</v>
      </c>
      <c r="G65" s="22">
        <v>1</v>
      </c>
      <c r="H65" s="22">
        <v>45</v>
      </c>
      <c r="I65" s="22">
        <v>2</v>
      </c>
      <c r="J65" s="22">
        <v>48</v>
      </c>
      <c r="K65" s="22">
        <v>118</v>
      </c>
      <c r="L65" s="24">
        <v>42445</v>
      </c>
      <c r="M65" s="21"/>
    </row>
    <row r="66" spans="1:13" ht="45" x14ac:dyDescent="0.25">
      <c r="A66" s="22" t="s">
        <v>749</v>
      </c>
      <c r="B66" s="22" t="s">
        <v>942</v>
      </c>
      <c r="C66" s="24">
        <v>42717</v>
      </c>
      <c r="D66" s="24">
        <v>42716</v>
      </c>
      <c r="E66" s="22" t="s">
        <v>934</v>
      </c>
      <c r="F66" s="22">
        <v>1</v>
      </c>
      <c r="G66" s="22">
        <v>0</v>
      </c>
      <c r="H66" s="22">
        <v>8</v>
      </c>
      <c r="I66" s="22">
        <v>5</v>
      </c>
      <c r="J66" s="22">
        <v>13</v>
      </c>
      <c r="K66" s="22">
        <v>14</v>
      </c>
      <c r="L66" s="24">
        <v>42731</v>
      </c>
      <c r="M66" s="21"/>
    </row>
    <row r="67" spans="1:13" ht="30" x14ac:dyDescent="0.25">
      <c r="A67" s="22" t="s">
        <v>731</v>
      </c>
      <c r="B67" s="22" t="s">
        <v>724</v>
      </c>
      <c r="C67" s="24">
        <v>42460</v>
      </c>
      <c r="D67" s="24">
        <v>42446</v>
      </c>
      <c r="E67" s="22" t="s">
        <v>934</v>
      </c>
      <c r="F67" s="22">
        <v>14</v>
      </c>
      <c r="G67" s="22">
        <v>1</v>
      </c>
      <c r="H67" s="22">
        <v>26</v>
      </c>
      <c r="I67" s="22">
        <v>9</v>
      </c>
      <c r="J67" s="22">
        <v>36</v>
      </c>
      <c r="K67" s="22">
        <v>50</v>
      </c>
      <c r="L67" s="24">
        <v>42543</v>
      </c>
      <c r="M67" s="21"/>
    </row>
    <row r="68" spans="1:13" ht="30" x14ac:dyDescent="0.25">
      <c r="A68" s="22" t="s">
        <v>729</v>
      </c>
      <c r="B68" s="22" t="s">
        <v>724</v>
      </c>
      <c r="C68" s="24">
        <v>42541</v>
      </c>
      <c r="D68" s="24">
        <v>42522</v>
      </c>
      <c r="E68" s="22" t="s">
        <v>934</v>
      </c>
      <c r="F68" s="22">
        <v>19</v>
      </c>
      <c r="G68" s="22">
        <v>7</v>
      </c>
      <c r="H68" s="22">
        <v>6</v>
      </c>
      <c r="I68" s="22">
        <v>5</v>
      </c>
      <c r="J68" s="22">
        <v>18</v>
      </c>
      <c r="K68" s="22">
        <v>37</v>
      </c>
      <c r="L68" s="24">
        <v>42565</v>
      </c>
      <c r="M68" s="21"/>
    </row>
    <row r="69" spans="1:13" ht="30" x14ac:dyDescent="0.25">
      <c r="A69" s="22" t="s">
        <v>727</v>
      </c>
      <c r="B69" s="22" t="s">
        <v>724</v>
      </c>
      <c r="C69" s="24">
        <v>42536</v>
      </c>
      <c r="D69" s="24">
        <v>42537</v>
      </c>
      <c r="E69" s="22" t="s">
        <v>934</v>
      </c>
      <c r="F69" s="22">
        <v>2</v>
      </c>
      <c r="G69" s="22">
        <v>0</v>
      </c>
      <c r="H69" s="22">
        <v>21</v>
      </c>
      <c r="I69" s="22">
        <v>7</v>
      </c>
      <c r="J69" s="22">
        <v>28</v>
      </c>
      <c r="K69" s="22">
        <f>J69+F69</f>
        <v>30</v>
      </c>
      <c r="L69" s="24">
        <v>42572</v>
      </c>
      <c r="M69" s="21"/>
    </row>
    <row r="70" spans="1:13" ht="30" x14ac:dyDescent="0.25">
      <c r="A70" s="22" t="s">
        <v>725</v>
      </c>
      <c r="B70" s="22" t="s">
        <v>724</v>
      </c>
      <c r="C70" s="24">
        <v>42549</v>
      </c>
      <c r="D70" s="24">
        <v>42541</v>
      </c>
      <c r="E70" s="22" t="s">
        <v>934</v>
      </c>
      <c r="F70" s="22">
        <v>8</v>
      </c>
      <c r="G70" s="22">
        <v>0</v>
      </c>
      <c r="H70" s="22">
        <v>14</v>
      </c>
      <c r="I70" s="22">
        <v>2</v>
      </c>
      <c r="J70" s="22">
        <v>16</v>
      </c>
      <c r="K70" s="22">
        <v>24</v>
      </c>
      <c r="L70" s="24">
        <v>42579</v>
      </c>
      <c r="M70" s="21"/>
    </row>
    <row r="71" spans="1:13" ht="45" x14ac:dyDescent="0.25">
      <c r="A71" s="22" t="s">
        <v>747</v>
      </c>
      <c r="B71" s="22" t="s">
        <v>741</v>
      </c>
      <c r="C71" s="24">
        <v>42446</v>
      </c>
      <c r="D71" s="24">
        <v>42443</v>
      </c>
      <c r="E71" s="22" t="s">
        <v>934</v>
      </c>
      <c r="F71" s="22">
        <v>3</v>
      </c>
      <c r="G71" s="22">
        <v>0</v>
      </c>
      <c r="H71" s="22">
        <v>-11</v>
      </c>
      <c r="I71" s="22">
        <v>12</v>
      </c>
      <c r="J71" s="22">
        <v>1</v>
      </c>
      <c r="K71" s="22">
        <v>4</v>
      </c>
      <c r="L71" s="24">
        <v>42464</v>
      </c>
      <c r="M71" s="147" t="s">
        <v>945</v>
      </c>
    </row>
    <row r="72" spans="1:13" ht="30" x14ac:dyDescent="0.25">
      <c r="A72" s="22" t="s">
        <v>376</v>
      </c>
      <c r="B72" s="22" t="s">
        <v>741</v>
      </c>
      <c r="C72" s="24">
        <v>42556</v>
      </c>
      <c r="D72" s="24">
        <v>42514</v>
      </c>
      <c r="E72" s="22" t="s">
        <v>14</v>
      </c>
      <c r="F72" s="22">
        <v>42</v>
      </c>
      <c r="G72" s="22">
        <v>0</v>
      </c>
      <c r="H72" s="22">
        <v>71</v>
      </c>
      <c r="I72" s="22">
        <v>7</v>
      </c>
      <c r="J72" s="22">
        <v>78</v>
      </c>
      <c r="K72" s="22">
        <v>120</v>
      </c>
      <c r="L72" s="24">
        <v>42667</v>
      </c>
      <c r="M72" s="21"/>
    </row>
    <row r="73" spans="1:13" ht="30" x14ac:dyDescent="0.25">
      <c r="A73" s="22" t="s">
        <v>364</v>
      </c>
      <c r="B73" s="22" t="s">
        <v>741</v>
      </c>
      <c r="C73" s="24">
        <v>42569</v>
      </c>
      <c r="D73" s="24">
        <v>42514</v>
      </c>
      <c r="E73" s="22" t="s">
        <v>936</v>
      </c>
      <c r="F73" s="22">
        <v>55</v>
      </c>
      <c r="G73" s="22">
        <v>11</v>
      </c>
      <c r="H73" s="22">
        <v>63</v>
      </c>
      <c r="I73" s="22">
        <v>27</v>
      </c>
      <c r="J73" s="22">
        <v>101</v>
      </c>
      <c r="K73" s="22">
        <v>156</v>
      </c>
      <c r="L73" s="24">
        <v>42684</v>
      </c>
      <c r="M73" s="21"/>
    </row>
    <row r="74" spans="1:13" ht="30" x14ac:dyDescent="0.25">
      <c r="A74" s="22" t="s">
        <v>411</v>
      </c>
      <c r="B74" s="22" t="s">
        <v>741</v>
      </c>
      <c r="C74" s="24">
        <v>42627</v>
      </c>
      <c r="D74" s="24">
        <v>42618</v>
      </c>
      <c r="E74" s="22" t="s">
        <v>393</v>
      </c>
      <c r="F74" s="22">
        <v>9</v>
      </c>
      <c r="G74" s="22">
        <v>0</v>
      </c>
      <c r="H74" s="22">
        <v>28</v>
      </c>
      <c r="I74" s="22">
        <v>2</v>
      </c>
      <c r="J74" s="22">
        <v>30</v>
      </c>
      <c r="K74" s="22">
        <v>39</v>
      </c>
      <c r="L74" s="24">
        <v>42669</v>
      </c>
      <c r="M74" s="21"/>
    </row>
    <row r="75" spans="1:13" ht="30" x14ac:dyDescent="0.25">
      <c r="A75" s="22" t="s">
        <v>363</v>
      </c>
      <c r="B75" s="22" t="s">
        <v>741</v>
      </c>
      <c r="C75" s="24">
        <v>42411</v>
      </c>
      <c r="D75" s="24">
        <v>42272</v>
      </c>
      <c r="E75" s="22" t="s">
        <v>382</v>
      </c>
      <c r="F75" s="22">
        <v>139</v>
      </c>
      <c r="G75" s="22">
        <v>47</v>
      </c>
      <c r="H75" s="22">
        <v>191</v>
      </c>
      <c r="I75" s="22">
        <v>26</v>
      </c>
      <c r="J75" s="22">
        <v>264</v>
      </c>
      <c r="K75" s="22">
        <v>403</v>
      </c>
      <c r="L75" s="24">
        <v>42698</v>
      </c>
      <c r="M75" s="21"/>
    </row>
    <row r="76" spans="1:13" ht="30" x14ac:dyDescent="0.25">
      <c r="A76" s="22" t="s">
        <v>739</v>
      </c>
      <c r="B76" s="22" t="s">
        <v>734</v>
      </c>
      <c r="C76" s="24">
        <v>42487</v>
      </c>
      <c r="D76" s="24">
        <v>42473</v>
      </c>
      <c r="E76" s="22" t="s">
        <v>934</v>
      </c>
      <c r="F76" s="22">
        <v>14</v>
      </c>
      <c r="G76" s="22">
        <v>0</v>
      </c>
      <c r="H76" s="22">
        <v>31</v>
      </c>
      <c r="I76" s="22">
        <v>19</v>
      </c>
      <c r="J76" s="22">
        <v>50</v>
      </c>
      <c r="K76" s="22">
        <v>64</v>
      </c>
      <c r="L76" s="24">
        <v>42542</v>
      </c>
      <c r="M76" s="21"/>
    </row>
    <row r="77" spans="1:13" ht="30" x14ac:dyDescent="0.25">
      <c r="A77" s="22" t="s">
        <v>737</v>
      </c>
      <c r="B77" s="22" t="s">
        <v>734</v>
      </c>
      <c r="C77" s="24">
        <v>42499</v>
      </c>
      <c r="D77" s="24">
        <v>42486</v>
      </c>
      <c r="E77" s="22" t="s">
        <v>934</v>
      </c>
      <c r="F77" s="22">
        <v>13</v>
      </c>
      <c r="G77" s="22">
        <v>0</v>
      </c>
      <c r="H77" s="22">
        <v>34</v>
      </c>
      <c r="I77" s="22">
        <v>4</v>
      </c>
      <c r="J77" s="22">
        <v>38</v>
      </c>
      <c r="K77" s="22">
        <v>51</v>
      </c>
      <c r="L77" s="24">
        <v>42542</v>
      </c>
      <c r="M77" s="21"/>
    </row>
    <row r="78" spans="1:13" ht="30" x14ac:dyDescent="0.25">
      <c r="A78" s="22" t="s">
        <v>735</v>
      </c>
      <c r="B78" s="22" t="s">
        <v>734</v>
      </c>
      <c r="C78" s="24">
        <v>42608</v>
      </c>
      <c r="D78" s="24">
        <v>42601</v>
      </c>
      <c r="E78" s="22" t="s">
        <v>934</v>
      </c>
      <c r="F78" s="22">
        <v>7</v>
      </c>
      <c r="G78" s="22">
        <v>49</v>
      </c>
      <c r="H78" s="22">
        <v>47</v>
      </c>
      <c r="I78" s="22">
        <v>6</v>
      </c>
      <c r="J78" s="22">
        <v>102</v>
      </c>
      <c r="K78" s="22">
        <v>109</v>
      </c>
      <c r="L78" s="24">
        <v>42717</v>
      </c>
      <c r="M78" s="21"/>
    </row>
    <row r="79" spans="1:13" ht="30" x14ac:dyDescent="0.25">
      <c r="A79" s="22" t="s">
        <v>403</v>
      </c>
      <c r="B79" s="22" t="s">
        <v>616</v>
      </c>
      <c r="C79" s="24">
        <v>42559</v>
      </c>
      <c r="D79" s="24">
        <v>42539</v>
      </c>
      <c r="E79" s="22" t="s">
        <v>393</v>
      </c>
      <c r="F79" s="22">
        <v>20</v>
      </c>
      <c r="G79" s="22">
        <v>34</v>
      </c>
      <c r="H79" s="22">
        <v>43</v>
      </c>
      <c r="I79" s="22">
        <v>4</v>
      </c>
      <c r="J79" s="22">
        <v>81</v>
      </c>
      <c r="K79" s="22">
        <v>101</v>
      </c>
      <c r="L79" s="24">
        <v>42675</v>
      </c>
      <c r="M79" s="21"/>
    </row>
    <row r="80" spans="1:13" ht="30" x14ac:dyDescent="0.25">
      <c r="A80" s="22" t="s">
        <v>409</v>
      </c>
      <c r="B80" s="22" t="s">
        <v>616</v>
      </c>
      <c r="C80" s="24">
        <v>42380</v>
      </c>
      <c r="D80" s="24">
        <v>42165</v>
      </c>
      <c r="E80" s="22" t="s">
        <v>393</v>
      </c>
      <c r="F80" s="22">
        <v>215</v>
      </c>
      <c r="G80" s="22">
        <v>53</v>
      </c>
      <c r="H80" s="22">
        <v>103</v>
      </c>
      <c r="I80" s="22">
        <v>0</v>
      </c>
      <c r="J80" s="22">
        <v>156</v>
      </c>
      <c r="K80" s="22">
        <v>371</v>
      </c>
      <c r="L80" s="24">
        <v>42564</v>
      </c>
      <c r="M80" s="21"/>
    </row>
    <row r="81" spans="1:13" ht="30" x14ac:dyDescent="0.25">
      <c r="A81" s="22" t="s">
        <v>378</v>
      </c>
      <c r="B81" s="22" t="s">
        <v>616</v>
      </c>
      <c r="C81" s="24">
        <v>42403</v>
      </c>
      <c r="D81" s="24">
        <v>42228</v>
      </c>
      <c r="E81" s="22" t="s">
        <v>382</v>
      </c>
      <c r="F81" s="22">
        <v>175</v>
      </c>
      <c r="G81" s="22">
        <v>111</v>
      </c>
      <c r="H81" s="22">
        <v>54</v>
      </c>
      <c r="I81" s="22">
        <v>3</v>
      </c>
      <c r="J81" s="22">
        <v>168</v>
      </c>
      <c r="K81" s="22">
        <v>343</v>
      </c>
      <c r="L81" s="24">
        <v>42698</v>
      </c>
      <c r="M81" s="21"/>
    </row>
    <row r="82" spans="1:13" ht="30" x14ac:dyDescent="0.25">
      <c r="A82" s="22" t="s">
        <v>419</v>
      </c>
      <c r="B82" s="22" t="s">
        <v>616</v>
      </c>
      <c r="C82" s="24">
        <v>42411</v>
      </c>
      <c r="D82" s="24">
        <v>42303</v>
      </c>
      <c r="E82" s="22" t="s">
        <v>393</v>
      </c>
      <c r="F82" s="22">
        <v>108</v>
      </c>
      <c r="G82" s="22">
        <v>0</v>
      </c>
      <c r="H82" s="22">
        <v>50</v>
      </c>
      <c r="I82" s="22">
        <v>4</v>
      </c>
      <c r="J82" s="22">
        <v>54</v>
      </c>
      <c r="K82" s="22">
        <v>162</v>
      </c>
      <c r="L82" s="24">
        <v>42506</v>
      </c>
      <c r="M82" s="21"/>
    </row>
    <row r="83" spans="1:13" ht="30" x14ac:dyDescent="0.25">
      <c r="A83" s="22" t="s">
        <v>649</v>
      </c>
      <c r="B83" s="22" t="s">
        <v>943</v>
      </c>
      <c r="C83" s="24">
        <v>42451</v>
      </c>
      <c r="D83" s="24">
        <v>42437</v>
      </c>
      <c r="E83" s="22" t="s">
        <v>934</v>
      </c>
      <c r="F83" s="22">
        <v>14</v>
      </c>
      <c r="G83" s="22">
        <v>0</v>
      </c>
      <c r="H83" s="22">
        <v>43</v>
      </c>
      <c r="I83" s="22">
        <v>0</v>
      </c>
      <c r="J83" s="22">
        <v>43</v>
      </c>
      <c r="K83" s="22">
        <v>57</v>
      </c>
      <c r="L83" s="24">
        <v>42495</v>
      </c>
      <c r="M83" s="21"/>
    </row>
    <row r="84" spans="1:13" ht="30" x14ac:dyDescent="0.25">
      <c r="A84" s="22" t="s">
        <v>648</v>
      </c>
      <c r="B84" s="22" t="s">
        <v>943</v>
      </c>
      <c r="C84" s="24">
        <v>42452</v>
      </c>
      <c r="D84" s="24">
        <v>42437</v>
      </c>
      <c r="E84" s="22" t="s">
        <v>934</v>
      </c>
      <c r="F84" s="22">
        <v>15</v>
      </c>
      <c r="G84" s="22">
        <v>0</v>
      </c>
      <c r="H84" s="22">
        <v>42</v>
      </c>
      <c r="I84" s="22">
        <v>16</v>
      </c>
      <c r="J84" s="22">
        <v>58</v>
      </c>
      <c r="K84" s="22">
        <v>73</v>
      </c>
      <c r="L84" s="24">
        <v>42514</v>
      </c>
      <c r="M84" s="21"/>
    </row>
    <row r="85" spans="1:13" ht="30" x14ac:dyDescent="0.25">
      <c r="A85" s="22" t="s">
        <v>646</v>
      </c>
      <c r="B85" s="22" t="s">
        <v>943</v>
      </c>
      <c r="C85" s="24">
        <v>42510</v>
      </c>
      <c r="D85" s="24">
        <v>42507</v>
      </c>
      <c r="E85" s="22" t="s">
        <v>934</v>
      </c>
      <c r="F85" s="22">
        <v>3</v>
      </c>
      <c r="G85" s="22">
        <v>0</v>
      </c>
      <c r="H85" s="22">
        <v>37</v>
      </c>
      <c r="I85" s="22">
        <v>3</v>
      </c>
      <c r="J85" s="22">
        <v>40</v>
      </c>
      <c r="K85" s="22">
        <v>43</v>
      </c>
      <c r="L85" s="24">
        <v>42552</v>
      </c>
      <c r="M85" s="21"/>
    </row>
    <row r="86" spans="1:13" ht="30" x14ac:dyDescent="0.25">
      <c r="A86" s="22" t="s">
        <v>644</v>
      </c>
      <c r="B86" s="22" t="s">
        <v>943</v>
      </c>
      <c r="C86" s="24">
        <v>42536</v>
      </c>
      <c r="D86" s="24">
        <v>42515</v>
      </c>
      <c r="E86" s="22" t="s">
        <v>934</v>
      </c>
      <c r="F86" s="22">
        <v>21</v>
      </c>
      <c r="G86" s="22">
        <v>2</v>
      </c>
      <c r="H86" s="22">
        <v>16</v>
      </c>
      <c r="I86" s="22">
        <v>2</v>
      </c>
      <c r="J86" s="22">
        <v>20</v>
      </c>
      <c r="K86" s="22">
        <v>41</v>
      </c>
      <c r="L86" s="24">
        <v>42557</v>
      </c>
      <c r="M86" s="21"/>
    </row>
    <row r="87" spans="1:13" ht="30" x14ac:dyDescent="0.25">
      <c r="A87" s="22" t="s">
        <v>642</v>
      </c>
      <c r="B87" s="22" t="s">
        <v>943</v>
      </c>
      <c r="C87" s="24">
        <v>42541</v>
      </c>
      <c r="D87" s="24">
        <v>42524</v>
      </c>
      <c r="E87" s="22" t="s">
        <v>934</v>
      </c>
      <c r="F87" s="22">
        <v>17</v>
      </c>
      <c r="G87" s="22">
        <v>0</v>
      </c>
      <c r="H87" s="22">
        <v>12</v>
      </c>
      <c r="I87" s="22">
        <v>2</v>
      </c>
      <c r="J87" s="22">
        <v>14</v>
      </c>
      <c r="K87" s="22">
        <v>31</v>
      </c>
      <c r="L87" s="24">
        <v>42557</v>
      </c>
      <c r="M87" s="21"/>
    </row>
    <row r="88" spans="1:13" ht="30" x14ac:dyDescent="0.25">
      <c r="A88" s="22" t="s">
        <v>641</v>
      </c>
      <c r="B88" s="22" t="s">
        <v>943</v>
      </c>
      <c r="C88" s="24">
        <v>42541</v>
      </c>
      <c r="D88" s="24">
        <v>42524</v>
      </c>
      <c r="E88" s="22" t="s">
        <v>934</v>
      </c>
      <c r="F88" s="22">
        <v>17</v>
      </c>
      <c r="G88" s="22">
        <v>0</v>
      </c>
      <c r="H88" s="22">
        <v>13</v>
      </c>
      <c r="I88" s="22">
        <v>1</v>
      </c>
      <c r="J88" s="22">
        <v>14</v>
      </c>
      <c r="K88" s="22">
        <v>31</v>
      </c>
      <c r="L88" s="24">
        <v>42557</v>
      </c>
      <c r="M88" s="21"/>
    </row>
    <row r="89" spans="1:13" ht="30" x14ac:dyDescent="0.25">
      <c r="A89" s="22" t="s">
        <v>639</v>
      </c>
      <c r="B89" s="22" t="s">
        <v>943</v>
      </c>
      <c r="C89" s="24">
        <v>42541</v>
      </c>
      <c r="D89" s="24">
        <v>42524</v>
      </c>
      <c r="E89" s="22" t="s">
        <v>934</v>
      </c>
      <c r="F89" s="22">
        <v>17</v>
      </c>
      <c r="G89" s="22">
        <v>0</v>
      </c>
      <c r="H89" s="22">
        <v>12</v>
      </c>
      <c r="I89" s="22">
        <v>4</v>
      </c>
      <c r="J89" s="22">
        <v>16</v>
      </c>
      <c r="K89" s="22">
        <v>33</v>
      </c>
      <c r="L89" s="24">
        <v>42558</v>
      </c>
      <c r="M89" s="21"/>
    </row>
    <row r="90" spans="1:13" ht="30" x14ac:dyDescent="0.25">
      <c r="A90" s="22" t="s">
        <v>638</v>
      </c>
      <c r="B90" s="22" t="s">
        <v>943</v>
      </c>
      <c r="C90" s="24">
        <v>42541</v>
      </c>
      <c r="D90" s="24">
        <v>42536</v>
      </c>
      <c r="E90" s="22" t="s">
        <v>934</v>
      </c>
      <c r="F90" s="22">
        <v>5</v>
      </c>
      <c r="G90" s="22">
        <v>0</v>
      </c>
      <c r="H90" s="22">
        <v>11</v>
      </c>
      <c r="I90" s="22">
        <v>5</v>
      </c>
      <c r="J90" s="22">
        <v>16</v>
      </c>
      <c r="K90" s="22">
        <v>21</v>
      </c>
      <c r="L90" s="24">
        <v>42558</v>
      </c>
      <c r="M90" s="21"/>
    </row>
    <row r="91" spans="1:13" ht="30" x14ac:dyDescent="0.25">
      <c r="A91" s="22" t="s">
        <v>637</v>
      </c>
      <c r="B91" s="22" t="s">
        <v>943</v>
      </c>
      <c r="C91" s="24">
        <v>42572</v>
      </c>
      <c r="D91" s="24">
        <v>42565</v>
      </c>
      <c r="E91" s="22" t="s">
        <v>934</v>
      </c>
      <c r="F91" s="22">
        <v>7</v>
      </c>
      <c r="G91" s="22">
        <v>0</v>
      </c>
      <c r="H91" s="22">
        <v>48</v>
      </c>
      <c r="I91" s="22">
        <v>21</v>
      </c>
      <c r="J91" s="22">
        <v>69</v>
      </c>
      <c r="K91" s="22">
        <v>76</v>
      </c>
      <c r="L91" s="24">
        <v>42643</v>
      </c>
      <c r="M91" s="21"/>
    </row>
    <row r="92" spans="1:13" ht="30" x14ac:dyDescent="0.25">
      <c r="A92" s="22" t="s">
        <v>635</v>
      </c>
      <c r="B92" s="22" t="s">
        <v>943</v>
      </c>
      <c r="C92" s="24">
        <v>42573</v>
      </c>
      <c r="D92" s="24">
        <v>42565</v>
      </c>
      <c r="E92" s="22" t="s">
        <v>934</v>
      </c>
      <c r="F92" s="22">
        <v>8</v>
      </c>
      <c r="G92" s="22">
        <v>0</v>
      </c>
      <c r="H92" s="22">
        <v>47</v>
      </c>
      <c r="I92" s="22">
        <v>1</v>
      </c>
      <c r="J92" s="22">
        <v>48</v>
      </c>
      <c r="K92" s="22">
        <v>56</v>
      </c>
      <c r="L92" s="24">
        <v>42622</v>
      </c>
      <c r="M92" s="21"/>
    </row>
    <row r="93" spans="1:13" ht="30" x14ac:dyDescent="0.25">
      <c r="A93" s="22" t="s">
        <v>634</v>
      </c>
      <c r="B93" s="22" t="s">
        <v>943</v>
      </c>
      <c r="C93" s="24">
        <v>42615</v>
      </c>
      <c r="D93" s="24">
        <v>42599</v>
      </c>
      <c r="E93" s="22" t="s">
        <v>934</v>
      </c>
      <c r="F93" s="22">
        <v>16</v>
      </c>
      <c r="G93" s="22">
        <v>10</v>
      </c>
      <c r="H93" s="22">
        <v>27</v>
      </c>
      <c r="I93" s="22">
        <v>18</v>
      </c>
      <c r="J93" s="22">
        <v>55</v>
      </c>
      <c r="K93" s="22">
        <v>71</v>
      </c>
      <c r="L93" s="24">
        <v>42674</v>
      </c>
      <c r="M93" s="21"/>
    </row>
    <row r="94" spans="1:13" ht="45" x14ac:dyDescent="0.25">
      <c r="A94" s="22" t="s">
        <v>633</v>
      </c>
      <c r="B94" s="22" t="s">
        <v>943</v>
      </c>
      <c r="C94" s="24">
        <v>42625</v>
      </c>
      <c r="D94" s="24">
        <v>42608</v>
      </c>
      <c r="E94" s="22" t="s">
        <v>934</v>
      </c>
      <c r="F94" s="22">
        <v>17</v>
      </c>
      <c r="G94" s="22">
        <v>14</v>
      </c>
      <c r="H94" s="22">
        <v>-46</v>
      </c>
      <c r="I94" s="22">
        <v>75</v>
      </c>
      <c r="J94" s="22">
        <v>43</v>
      </c>
      <c r="K94" s="22">
        <v>60</v>
      </c>
      <c r="L94" s="24">
        <v>42718</v>
      </c>
      <c r="M94" s="147" t="s">
        <v>945</v>
      </c>
    </row>
    <row r="95" spans="1:13" ht="30" x14ac:dyDescent="0.25">
      <c r="A95" s="22" t="s">
        <v>631</v>
      </c>
      <c r="B95" s="22" t="s">
        <v>943</v>
      </c>
      <c r="C95" s="24">
        <v>42661</v>
      </c>
      <c r="D95" s="24">
        <v>42654</v>
      </c>
      <c r="E95" s="22" t="s">
        <v>934</v>
      </c>
      <c r="F95" s="22">
        <v>7</v>
      </c>
      <c r="G95" s="22">
        <v>0</v>
      </c>
      <c r="H95" s="22">
        <v>12</v>
      </c>
      <c r="I95" s="22">
        <v>2</v>
      </c>
      <c r="J95" s="22">
        <v>14</v>
      </c>
      <c r="K95" s="22">
        <v>21</v>
      </c>
      <c r="L95" s="24">
        <v>42684</v>
      </c>
      <c r="M95" s="21"/>
    </row>
    <row r="96" spans="1:13" ht="30" x14ac:dyDescent="0.25">
      <c r="A96" s="22" t="s">
        <v>629</v>
      </c>
      <c r="B96" s="22" t="s">
        <v>943</v>
      </c>
      <c r="C96" s="24">
        <v>42702</v>
      </c>
      <c r="D96" s="24">
        <v>42696</v>
      </c>
      <c r="E96" s="22" t="s">
        <v>934</v>
      </c>
      <c r="F96" s="22">
        <v>6</v>
      </c>
      <c r="G96" s="22">
        <v>0</v>
      </c>
      <c r="H96" s="22">
        <v>23</v>
      </c>
      <c r="I96" s="22">
        <v>1</v>
      </c>
      <c r="J96" s="22">
        <v>24</v>
      </c>
      <c r="K96" s="22">
        <v>30</v>
      </c>
      <c r="L96" s="24">
        <v>42730</v>
      </c>
      <c r="M96" s="21"/>
    </row>
    <row r="97" spans="1:13" ht="30" x14ac:dyDescent="0.25">
      <c r="A97" s="22" t="s">
        <v>426</v>
      </c>
      <c r="B97" s="22" t="s">
        <v>943</v>
      </c>
      <c r="C97" s="24">
        <v>42507</v>
      </c>
      <c r="D97" s="24">
        <v>42317</v>
      </c>
      <c r="E97" s="22" t="s">
        <v>393</v>
      </c>
      <c r="F97" s="22">
        <v>190</v>
      </c>
      <c r="G97" s="22">
        <v>92</v>
      </c>
      <c r="H97" s="22">
        <v>31</v>
      </c>
      <c r="I97" s="22">
        <v>3</v>
      </c>
      <c r="J97" s="22">
        <v>126</v>
      </c>
      <c r="K97" s="22">
        <v>316</v>
      </c>
      <c r="L97" s="24">
        <v>42646</v>
      </c>
      <c r="M97" s="21"/>
    </row>
    <row r="98" spans="1:13" ht="30" x14ac:dyDescent="0.25">
      <c r="A98" s="22" t="s">
        <v>661</v>
      </c>
      <c r="B98" s="22" t="s">
        <v>943</v>
      </c>
      <c r="C98" s="24">
        <v>42562</v>
      </c>
      <c r="D98" s="24">
        <v>42335</v>
      </c>
      <c r="E98" s="22" t="s">
        <v>934</v>
      </c>
      <c r="F98" s="22">
        <v>227</v>
      </c>
      <c r="G98" s="22">
        <v>3</v>
      </c>
      <c r="H98" s="22">
        <v>149</v>
      </c>
      <c r="I98" s="22">
        <v>6</v>
      </c>
      <c r="J98" s="22">
        <v>158</v>
      </c>
      <c r="K98" s="22">
        <v>385</v>
      </c>
      <c r="L98" s="24">
        <v>42723</v>
      </c>
      <c r="M98" s="21"/>
    </row>
    <row r="99" spans="1:13" ht="30" x14ac:dyDescent="0.25">
      <c r="A99" s="22" t="s">
        <v>722</v>
      </c>
      <c r="B99" s="22" t="s">
        <v>946</v>
      </c>
      <c r="C99" s="24">
        <v>42479</v>
      </c>
      <c r="D99" s="24">
        <v>42472</v>
      </c>
      <c r="E99" s="22" t="s">
        <v>934</v>
      </c>
      <c r="F99" s="22">
        <v>7</v>
      </c>
      <c r="G99" s="22">
        <v>8</v>
      </c>
      <c r="H99" s="22">
        <v>43</v>
      </c>
      <c r="I99" s="22">
        <v>5</v>
      </c>
      <c r="J99" s="22">
        <v>56</v>
      </c>
      <c r="K99" s="22">
        <v>63</v>
      </c>
      <c r="L99" s="24">
        <v>42549</v>
      </c>
      <c r="M99" s="21"/>
    </row>
    <row r="100" spans="1:13" ht="45" x14ac:dyDescent="0.25">
      <c r="A100" s="22" t="s">
        <v>385</v>
      </c>
      <c r="B100" s="22" t="s">
        <v>947</v>
      </c>
      <c r="C100" s="24">
        <v>42376</v>
      </c>
      <c r="D100" s="24">
        <v>41806</v>
      </c>
      <c r="E100" s="22" t="s">
        <v>382</v>
      </c>
      <c r="F100" s="22">
        <v>570</v>
      </c>
      <c r="G100" s="22">
        <v>20</v>
      </c>
      <c r="H100" s="22">
        <v>92</v>
      </c>
      <c r="I100" s="22">
        <v>4</v>
      </c>
      <c r="J100" s="22">
        <v>116</v>
      </c>
      <c r="K100" s="22">
        <v>686</v>
      </c>
      <c r="L100" s="24">
        <v>42495</v>
      </c>
      <c r="M100" s="21"/>
    </row>
    <row r="101" spans="1:13" ht="45" x14ac:dyDescent="0.25">
      <c r="A101" s="22" t="s">
        <v>371</v>
      </c>
      <c r="B101" s="22" t="s">
        <v>947</v>
      </c>
      <c r="C101" s="24">
        <v>42394</v>
      </c>
      <c r="D101" s="24">
        <v>42178</v>
      </c>
      <c r="E101" s="22" t="s">
        <v>14</v>
      </c>
      <c r="F101" s="22">
        <v>216</v>
      </c>
      <c r="G101" s="22">
        <v>9</v>
      </c>
      <c r="H101" s="22">
        <v>26</v>
      </c>
      <c r="I101" s="22">
        <v>1</v>
      </c>
      <c r="J101" s="22">
        <v>36</v>
      </c>
      <c r="K101" s="22">
        <v>252</v>
      </c>
      <c r="L101" s="24">
        <v>42433</v>
      </c>
      <c r="M101" s="21"/>
    </row>
    <row r="102" spans="1:13" s="10" customFormat="1" x14ac:dyDescent="0.25">
      <c r="A102" s="25" t="s">
        <v>937</v>
      </c>
      <c r="B102" s="25">
        <v>258</v>
      </c>
      <c r="C102" s="51"/>
      <c r="D102" s="51"/>
      <c r="E102" s="51"/>
      <c r="F102" s="51"/>
      <c r="G102" s="51"/>
      <c r="H102" s="51"/>
      <c r="I102" s="51"/>
      <c r="J102" s="112">
        <f>AVERAGE(J2:J101)</f>
        <v>49.9</v>
      </c>
      <c r="K102" s="112">
        <f>AVERAGE(K2:K101)</f>
        <v>89.94</v>
      </c>
      <c r="L102" s="51"/>
      <c r="M102" s="69"/>
    </row>
  </sheetData>
  <autoFilter ref="A1:M102"/>
  <pageMargins left="0.51181102362204722" right="0.5118110236220472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selection activeCell="G7" sqref="G7"/>
    </sheetView>
  </sheetViews>
  <sheetFormatPr defaultRowHeight="15" x14ac:dyDescent="0.25"/>
  <cols>
    <col min="1" max="1" width="20.42578125" bestFit="1" customWidth="1"/>
    <col min="2" max="3" width="36.5703125" bestFit="1" customWidth="1"/>
    <col min="4" max="4" width="14" customWidth="1"/>
    <col min="5" max="5" width="10.7109375" bestFit="1" customWidth="1"/>
    <col min="6" max="6" width="11.85546875" bestFit="1" customWidth="1"/>
    <col min="7" max="7" width="16.140625" bestFit="1" customWidth="1"/>
    <col min="8" max="9" width="8.5703125" bestFit="1" customWidth="1"/>
    <col min="10" max="10" width="36.5703125" bestFit="1" customWidth="1"/>
    <col min="11" max="11" width="35.5703125" bestFit="1" customWidth="1"/>
    <col min="12" max="12" width="10.7109375" bestFit="1" customWidth="1"/>
    <col min="13" max="13" width="19" bestFit="1" customWidth="1"/>
    <col min="14" max="14" width="10.85546875" bestFit="1" customWidth="1"/>
    <col min="15" max="15" width="19.7109375" bestFit="1" customWidth="1"/>
    <col min="16" max="16" width="18.28515625" bestFit="1" customWidth="1"/>
    <col min="17" max="17" width="21.85546875" bestFit="1" customWidth="1"/>
    <col min="18" max="18" width="70.42578125" customWidth="1"/>
  </cols>
  <sheetData>
    <row r="1" spans="1:18" s="1" customFormat="1" x14ac:dyDescent="0.25">
      <c r="A1" s="108" t="s">
        <v>776</v>
      </c>
      <c r="B1" s="108" t="s">
        <v>775</v>
      </c>
      <c r="C1" s="108" t="s">
        <v>810</v>
      </c>
      <c r="D1" s="108" t="s">
        <v>811</v>
      </c>
      <c r="E1" s="108" t="s">
        <v>772</v>
      </c>
      <c r="F1" s="108" t="s">
        <v>771</v>
      </c>
      <c r="G1" s="108" t="s">
        <v>770</v>
      </c>
      <c r="H1" s="108" t="s">
        <v>769</v>
      </c>
      <c r="I1" s="108" t="s">
        <v>768</v>
      </c>
      <c r="J1" s="108" t="s">
        <v>767</v>
      </c>
      <c r="K1" s="108" t="s">
        <v>766</v>
      </c>
      <c r="L1" s="108" t="s">
        <v>765</v>
      </c>
      <c r="M1" s="108" t="s">
        <v>764</v>
      </c>
      <c r="N1" s="108" t="s">
        <v>763</v>
      </c>
      <c r="O1" s="108" t="s">
        <v>762</v>
      </c>
      <c r="P1" s="108" t="s">
        <v>902</v>
      </c>
      <c r="Q1" s="108" t="s">
        <v>903</v>
      </c>
      <c r="R1" s="108" t="s">
        <v>904</v>
      </c>
    </row>
    <row r="2" spans="1:18" s="1" customFormat="1" ht="45" x14ac:dyDescent="0.25">
      <c r="A2" s="22" t="s">
        <v>905</v>
      </c>
      <c r="B2" s="22" t="s">
        <v>734</v>
      </c>
      <c r="C2" s="22" t="s">
        <v>813</v>
      </c>
      <c r="D2" s="22" t="s">
        <v>915</v>
      </c>
      <c r="E2" s="24">
        <v>42506</v>
      </c>
      <c r="F2" s="148" t="s">
        <v>906</v>
      </c>
      <c r="G2" s="30">
        <v>55.5</v>
      </c>
      <c r="H2" s="22" t="s">
        <v>907</v>
      </c>
      <c r="I2" s="22" t="s">
        <v>908</v>
      </c>
      <c r="J2" s="22" t="s">
        <v>909</v>
      </c>
      <c r="K2" s="22" t="s">
        <v>536</v>
      </c>
      <c r="L2" s="22" t="s">
        <v>570</v>
      </c>
      <c r="M2" s="22" t="s">
        <v>570</v>
      </c>
      <c r="N2" s="22" t="s">
        <v>570</v>
      </c>
      <c r="O2" s="22">
        <v>0</v>
      </c>
      <c r="P2" s="24">
        <v>42509</v>
      </c>
      <c r="Q2" s="109">
        <v>0.49374999999999997</v>
      </c>
      <c r="R2" s="22" t="s">
        <v>919</v>
      </c>
    </row>
    <row r="3" spans="1:18" s="1" customFormat="1" ht="30" x14ac:dyDescent="0.25">
      <c r="A3" s="22" t="s">
        <v>910</v>
      </c>
      <c r="B3" s="22" t="s">
        <v>734</v>
      </c>
      <c r="C3" s="22" t="s">
        <v>813</v>
      </c>
      <c r="D3" s="22" t="s">
        <v>915</v>
      </c>
      <c r="E3" s="24">
        <v>42649</v>
      </c>
      <c r="F3" s="148" t="s">
        <v>906</v>
      </c>
      <c r="G3" s="30">
        <v>1360</v>
      </c>
      <c r="H3" s="22" t="s">
        <v>907</v>
      </c>
      <c r="I3" s="22" t="s">
        <v>908</v>
      </c>
      <c r="J3" s="22" t="s">
        <v>916</v>
      </c>
      <c r="K3" s="22" t="s">
        <v>543</v>
      </c>
      <c r="L3" s="22" t="s">
        <v>570</v>
      </c>
      <c r="M3" s="22" t="s">
        <v>570</v>
      </c>
      <c r="N3" s="22" t="s">
        <v>570</v>
      </c>
      <c r="O3" s="22">
        <v>0</v>
      </c>
      <c r="P3" s="24">
        <v>42738</v>
      </c>
      <c r="Q3" s="109">
        <v>0.46180555555555558</v>
      </c>
      <c r="R3" s="22" t="s">
        <v>920</v>
      </c>
    </row>
    <row r="4" spans="1:18" s="1" customFormat="1" ht="30" x14ac:dyDescent="0.25">
      <c r="A4" s="22" t="s">
        <v>911</v>
      </c>
      <c r="B4" s="22" t="s">
        <v>616</v>
      </c>
      <c r="C4" s="22" t="s">
        <v>544</v>
      </c>
      <c r="D4" s="22" t="s">
        <v>791</v>
      </c>
      <c r="E4" s="24">
        <v>42585</v>
      </c>
      <c r="F4" s="148" t="s">
        <v>906</v>
      </c>
      <c r="G4" s="30">
        <v>1050.02</v>
      </c>
      <c r="H4" s="22" t="s">
        <v>907</v>
      </c>
      <c r="I4" s="22" t="s">
        <v>908</v>
      </c>
      <c r="J4" s="22" t="s">
        <v>917</v>
      </c>
      <c r="K4" s="22" t="s">
        <v>543</v>
      </c>
      <c r="L4" s="24">
        <v>42613</v>
      </c>
      <c r="M4" s="22" t="s">
        <v>570</v>
      </c>
      <c r="N4" s="22" t="s">
        <v>570</v>
      </c>
      <c r="O4" s="22">
        <v>0</v>
      </c>
      <c r="P4" s="24">
        <v>42615</v>
      </c>
      <c r="Q4" s="109">
        <v>0.38819444444444445</v>
      </c>
      <c r="R4" s="22" t="s">
        <v>921</v>
      </c>
    </row>
    <row r="5" spans="1:18" s="1" customFormat="1" ht="30" x14ac:dyDescent="0.25">
      <c r="A5" s="22" t="s">
        <v>912</v>
      </c>
      <c r="B5" s="22" t="s">
        <v>542</v>
      </c>
      <c r="C5" s="22" t="s">
        <v>561</v>
      </c>
      <c r="D5" s="22" t="s">
        <v>791</v>
      </c>
      <c r="E5" s="24">
        <v>42522</v>
      </c>
      <c r="F5" s="148" t="s">
        <v>906</v>
      </c>
      <c r="G5" s="30">
        <v>27.84</v>
      </c>
      <c r="H5" s="22" t="s">
        <v>907</v>
      </c>
      <c r="I5" s="22" t="s">
        <v>908</v>
      </c>
      <c r="J5" s="22" t="s">
        <v>605</v>
      </c>
      <c r="K5" s="22" t="s">
        <v>536</v>
      </c>
      <c r="L5" s="22" t="s">
        <v>570</v>
      </c>
      <c r="M5" s="22" t="s">
        <v>570</v>
      </c>
      <c r="N5" s="22" t="s">
        <v>570</v>
      </c>
      <c r="O5" s="22">
        <v>0</v>
      </c>
      <c r="P5" s="24">
        <v>42584</v>
      </c>
      <c r="Q5" s="109">
        <v>0.66805555555555562</v>
      </c>
      <c r="R5" s="22" t="s">
        <v>922</v>
      </c>
    </row>
    <row r="6" spans="1:18" s="1" customFormat="1" ht="135" x14ac:dyDescent="0.25">
      <c r="A6" s="22" t="s">
        <v>913</v>
      </c>
      <c r="B6" s="22" t="s">
        <v>542</v>
      </c>
      <c r="C6" s="22" t="s">
        <v>914</v>
      </c>
      <c r="D6" s="22" t="s">
        <v>791</v>
      </c>
      <c r="E6" s="24">
        <v>42542</v>
      </c>
      <c r="F6" s="148" t="s">
        <v>906</v>
      </c>
      <c r="G6" s="30">
        <v>18</v>
      </c>
      <c r="H6" s="22" t="s">
        <v>907</v>
      </c>
      <c r="I6" s="22" t="s">
        <v>908</v>
      </c>
      <c r="J6" s="22" t="s">
        <v>918</v>
      </c>
      <c r="K6" s="22" t="s">
        <v>536</v>
      </c>
      <c r="L6" s="24">
        <v>42545</v>
      </c>
      <c r="M6" s="22" t="s">
        <v>570</v>
      </c>
      <c r="N6" s="22" t="s">
        <v>570</v>
      </c>
      <c r="O6" s="22">
        <v>0</v>
      </c>
      <c r="P6" s="24">
        <v>42569</v>
      </c>
      <c r="Q6" s="109">
        <v>0.50416666666666665</v>
      </c>
      <c r="R6" s="22" t="s">
        <v>923</v>
      </c>
    </row>
    <row r="7" spans="1:18" s="1" customFormat="1" x14ac:dyDescent="0.25">
      <c r="A7" s="108" t="s">
        <v>534</v>
      </c>
      <c r="B7" s="108">
        <v>5</v>
      </c>
      <c r="C7" s="110"/>
      <c r="D7" s="110"/>
      <c r="E7" s="110"/>
      <c r="F7" s="110"/>
      <c r="G7" s="111">
        <f>SUM(G2:G6)</f>
        <v>2511.36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Resumo das Operações</vt:lpstr>
      <vt:lpstr>Câmbios</vt:lpstr>
      <vt:lpstr>Liberados e Entregues</vt:lpstr>
      <vt:lpstr>Exportações</vt:lpstr>
      <vt:lpstr>TIPO - 03</vt:lpstr>
      <vt:lpstr>TIPO - 04</vt:lpstr>
      <vt:lpstr>Agentes de Cargas</vt:lpstr>
      <vt:lpstr>Prazo Permanência</vt:lpstr>
      <vt:lpstr>CANCELADOS</vt:lpstr>
      <vt:lpstr>COC</vt:lpstr>
      <vt:lpstr>CPqAM</vt:lpstr>
      <vt:lpstr>CPqRondônia</vt:lpstr>
      <vt:lpstr>CPqGM</vt:lpstr>
      <vt:lpstr>DIRAC</vt:lpstr>
      <vt:lpstr>DIRAD</vt:lpstr>
      <vt:lpstr>ENSP</vt:lpstr>
      <vt:lpstr>ICC</vt:lpstr>
      <vt:lpstr>ICICT</vt:lpstr>
      <vt:lpstr>IFF</vt:lpstr>
      <vt:lpstr>ILMD</vt:lpstr>
      <vt:lpstr>INCQS</vt:lpstr>
      <vt:lpstr>IOC</vt:lpstr>
      <vt:lpstr>PRESIDÊNCIA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cp:lastPrinted>2017-01-03T14:28:13Z</cp:lastPrinted>
  <dcterms:created xsi:type="dcterms:W3CDTF">2017-01-02T10:01:51Z</dcterms:created>
  <dcterms:modified xsi:type="dcterms:W3CDTF">2017-01-09T11:31:40Z</dcterms:modified>
</cp:coreProperties>
</file>